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510" windowHeight="8205" activeTab="7"/>
  </bookViews>
  <sheets>
    <sheet name="ПНИ, в тч. детские" sheetId="4" r:id="rId1"/>
    <sheet name=" ДИ" sheetId="5" r:id="rId2"/>
    <sheet name="ДИМВ" sheetId="6" r:id="rId3"/>
    <sheet name="Краевые центры" sheetId="7" r:id="rId4"/>
    <sheet name="КЦ МФЦ НИИ" sheetId="8" r:id="rId5"/>
    <sheet name=" общий УСЗН и ЦЗН" sheetId="18" r:id="rId6"/>
    <sheet name=" органы осущ контр " sheetId="17" r:id="rId7"/>
    <sheet name=" проверки министерства" sheetId="14" r:id="rId8"/>
    <sheet name="лист" sheetId="19" r:id="rId9"/>
  </sheets>
  <definedNames>
    <definedName name="_xlnm._FilterDatabase" localSheetId="1" hidden="1">' ДИ'!$A$7:$Y$19</definedName>
    <definedName name="_xlnm._FilterDatabase" localSheetId="5" hidden="1">' общий УСЗН и ЦЗН'!$A$7:$V$170</definedName>
    <definedName name="_xlnm._FilterDatabase" localSheetId="2" hidden="1">ДИМВ!$A$7:$W$24</definedName>
    <definedName name="_xlnm._FilterDatabase" localSheetId="3" hidden="1">'Краевые центры'!$A$6:$Y$20</definedName>
    <definedName name="_xlnm._FilterDatabase" localSheetId="4" hidden="1">'КЦ МФЦ НИИ'!$A$7:$U$41</definedName>
    <definedName name="_xlnm._FilterDatabase" localSheetId="0" hidden="1">'ПНИ, в тч. детские'!$A$7:$V$20</definedName>
    <definedName name="_xlnm.Print_Titles" localSheetId="1">' ДИ'!$3:$5</definedName>
    <definedName name="_xlnm.Print_Titles" localSheetId="5">' общий УСЗН и ЦЗН'!$3:$5</definedName>
    <definedName name="_xlnm.Print_Titles" localSheetId="2">ДИМВ!$3:$5</definedName>
    <definedName name="_xlnm.Print_Titles" localSheetId="3">'Краевые центры'!$3:$5</definedName>
    <definedName name="_xlnm.Print_Titles" localSheetId="4">'КЦ МФЦ НИИ'!$3:$5</definedName>
    <definedName name="_xlnm.Print_Titles" localSheetId="0">'ПНИ, в тч. детские'!$3:$5</definedName>
    <definedName name="_xlnm.Print_Area" localSheetId="1">' ДИ'!$A$1:$U$19</definedName>
    <definedName name="_xlnm.Print_Area" localSheetId="5">' общий УСЗН и ЦЗН'!$A$1:$V$170</definedName>
    <definedName name="_xlnm.Print_Area" localSheetId="6">' органы осущ контр '!$A$1:$P$19</definedName>
    <definedName name="_xlnm.Print_Area" localSheetId="7">' проверки министерства'!$A$1:$M$140</definedName>
    <definedName name="_xlnm.Print_Area" localSheetId="2">ДИМВ!$A$1:$U$24</definedName>
    <definedName name="_xlnm.Print_Area" localSheetId="3">'Краевые центры'!$A$1:$U$22</definedName>
    <definedName name="_xlnm.Print_Area" localSheetId="4">'КЦ МФЦ НИИ'!$A$1:$U$41</definedName>
    <definedName name="_xlnm.Print_Area" localSheetId="0">'ПНИ, в тч. детские'!$A$1:$V$25</definedName>
  </definedNames>
  <calcPr calcId="124519" refMode="R1C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4"/>
  <c r="P26" i="6"/>
  <c r="N26"/>
  <c r="K26"/>
  <c r="H26"/>
  <c r="P29" i="4"/>
  <c r="S29"/>
  <c r="P28"/>
  <c r="S28"/>
  <c r="P27"/>
  <c r="S27"/>
  <c r="P20"/>
  <c r="M9" i="17"/>
  <c r="N9"/>
  <c r="D6"/>
  <c r="N7"/>
  <c r="M10"/>
  <c r="K8"/>
  <c r="L7"/>
  <c r="G8"/>
  <c r="G6"/>
  <c r="H7"/>
  <c r="D7" l="1"/>
  <c r="C8"/>
  <c r="C6"/>
  <c r="K24" i="7" l="1"/>
  <c r="P24"/>
  <c r="H24"/>
  <c r="E10" i="17"/>
  <c r="E8"/>
  <c r="E6"/>
  <c r="C7"/>
  <c r="E7"/>
  <c r="G7"/>
  <c r="I7"/>
  <c r="K7"/>
  <c r="M7"/>
  <c r="I8"/>
  <c r="M8"/>
  <c r="C9"/>
  <c r="E9"/>
  <c r="G9"/>
  <c r="I9"/>
  <c r="K9"/>
  <c r="M19"/>
  <c r="C10"/>
  <c r="G10"/>
  <c r="I10"/>
  <c r="K10"/>
  <c r="C11"/>
  <c r="E11"/>
  <c r="G11"/>
  <c r="I11"/>
  <c r="K11"/>
  <c r="M11"/>
  <c r="C12"/>
  <c r="E12"/>
  <c r="G12"/>
  <c r="I12"/>
  <c r="K12"/>
  <c r="M12"/>
  <c r="C13"/>
  <c r="E13"/>
  <c r="G13"/>
  <c r="I13"/>
  <c r="K13"/>
  <c r="M13"/>
  <c r="C14"/>
  <c r="E14"/>
  <c r="G14"/>
  <c r="I14"/>
  <c r="K14"/>
  <c r="M14"/>
  <c r="C15"/>
  <c r="E15"/>
  <c r="G15"/>
  <c r="I15"/>
  <c r="K15"/>
  <c r="M15"/>
  <c r="C16"/>
  <c r="E16"/>
  <c r="G16"/>
  <c r="I16"/>
  <c r="K16"/>
  <c r="M16"/>
  <c r="C17"/>
  <c r="E17"/>
  <c r="O17" s="1"/>
  <c r="G17"/>
  <c r="I17"/>
  <c r="K17"/>
  <c r="M17"/>
  <c r="C18"/>
  <c r="E18"/>
  <c r="G18"/>
  <c r="I18"/>
  <c r="K18"/>
  <c r="M18"/>
  <c r="D139" i="14"/>
  <c r="D81"/>
  <c r="D57"/>
  <c r="D43"/>
  <c r="D29"/>
  <c r="D19"/>
  <c r="E139"/>
  <c r="E81"/>
  <c r="E57"/>
  <c r="E43"/>
  <c r="E29"/>
  <c r="E19"/>
  <c r="E140"/>
  <c r="F139"/>
  <c r="F81"/>
  <c r="F57"/>
  <c r="F43"/>
  <c r="F29"/>
  <c r="F19"/>
  <c r="F140"/>
  <c r="G139"/>
  <c r="G81"/>
  <c r="G57"/>
  <c r="G43"/>
  <c r="G29"/>
  <c r="G19"/>
  <c r="G140"/>
  <c r="H139"/>
  <c r="H81"/>
  <c r="H57"/>
  <c r="H43"/>
  <c r="H29"/>
  <c r="H19"/>
  <c r="H140"/>
  <c r="I139"/>
  <c r="I81"/>
  <c r="I57"/>
  <c r="I43"/>
  <c r="I19"/>
  <c r="I140"/>
  <c r="J139"/>
  <c r="J81"/>
  <c r="J43"/>
  <c r="J29"/>
  <c r="J19"/>
  <c r="J140"/>
  <c r="K128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9"/>
  <c r="K130"/>
  <c r="K131"/>
  <c r="M131" s="1"/>
  <c r="K132"/>
  <c r="K133"/>
  <c r="K134"/>
  <c r="K135"/>
  <c r="K136"/>
  <c r="K137"/>
  <c r="K138"/>
  <c r="K139"/>
  <c r="K72"/>
  <c r="K73"/>
  <c r="K74"/>
  <c r="K75"/>
  <c r="K76"/>
  <c r="K77"/>
  <c r="K78"/>
  <c r="K79"/>
  <c r="K80"/>
  <c r="K64"/>
  <c r="K65"/>
  <c r="K66"/>
  <c r="M66" s="1"/>
  <c r="K67"/>
  <c r="M67" s="1"/>
  <c r="K68"/>
  <c r="K69"/>
  <c r="K59"/>
  <c r="K60"/>
  <c r="K61"/>
  <c r="K62"/>
  <c r="K63"/>
  <c r="K48"/>
  <c r="K49"/>
  <c r="K50"/>
  <c r="K51"/>
  <c r="K52"/>
  <c r="K53"/>
  <c r="K54"/>
  <c r="K55"/>
  <c r="K56"/>
  <c r="K47"/>
  <c r="K57"/>
  <c r="K33"/>
  <c r="K34"/>
  <c r="K35"/>
  <c r="K36"/>
  <c r="K37"/>
  <c r="K38"/>
  <c r="K39"/>
  <c r="K40"/>
  <c r="K43"/>
  <c r="K29"/>
  <c r="K13"/>
  <c r="K14"/>
  <c r="K15"/>
  <c r="K16"/>
  <c r="K17"/>
  <c r="K18"/>
  <c r="K19"/>
  <c r="L91"/>
  <c r="L92"/>
  <c r="M92" s="1"/>
  <c r="L93"/>
  <c r="L94"/>
  <c r="M94" s="1"/>
  <c r="L95"/>
  <c r="L96"/>
  <c r="M96" s="1"/>
  <c r="L97"/>
  <c r="L98"/>
  <c r="M98" s="1"/>
  <c r="L99"/>
  <c r="L100"/>
  <c r="M100" s="1"/>
  <c r="L101"/>
  <c r="L102"/>
  <c r="M102" s="1"/>
  <c r="L103"/>
  <c r="L104"/>
  <c r="L105"/>
  <c r="L106"/>
  <c r="L107"/>
  <c r="L108"/>
  <c r="L109"/>
  <c r="L110"/>
  <c r="L111"/>
  <c r="M111" s="1"/>
  <c r="L112"/>
  <c r="M112" s="1"/>
  <c r="L113"/>
  <c r="L114"/>
  <c r="M114" s="1"/>
  <c r="L115"/>
  <c r="M115" s="1"/>
  <c r="L116"/>
  <c r="L117"/>
  <c r="L118"/>
  <c r="L119"/>
  <c r="L120"/>
  <c r="L121"/>
  <c r="L122"/>
  <c r="L123"/>
  <c r="L124"/>
  <c r="M124" s="1"/>
  <c r="L125"/>
  <c r="L126"/>
  <c r="L127"/>
  <c r="L128"/>
  <c r="L129"/>
  <c r="L130"/>
  <c r="L131"/>
  <c r="L132"/>
  <c r="L133"/>
  <c r="L134"/>
  <c r="L135"/>
  <c r="M135" s="1"/>
  <c r="L136"/>
  <c r="L137"/>
  <c r="L138"/>
  <c r="L72"/>
  <c r="L73"/>
  <c r="L74"/>
  <c r="L75"/>
  <c r="L76"/>
  <c r="L77"/>
  <c r="L78"/>
  <c r="L79"/>
  <c r="L80"/>
  <c r="L64"/>
  <c r="L65"/>
  <c r="L66"/>
  <c r="L67"/>
  <c r="L68"/>
  <c r="L69"/>
  <c r="L59"/>
  <c r="L60"/>
  <c r="L61"/>
  <c r="L62"/>
  <c r="L63"/>
  <c r="L48"/>
  <c r="L49"/>
  <c r="L50"/>
  <c r="L51"/>
  <c r="L52"/>
  <c r="L53"/>
  <c r="L54"/>
  <c r="L55"/>
  <c r="L56"/>
  <c r="L57"/>
  <c r="L33"/>
  <c r="L34"/>
  <c r="L35"/>
  <c r="L36"/>
  <c r="L37"/>
  <c r="L38"/>
  <c r="L39"/>
  <c r="L40"/>
  <c r="L31"/>
  <c r="L43"/>
  <c r="M43" s="1"/>
  <c r="L29"/>
  <c r="L13"/>
  <c r="L14"/>
  <c r="L15"/>
  <c r="L16"/>
  <c r="L17"/>
  <c r="L18"/>
  <c r="L19"/>
  <c r="M19" s="1"/>
  <c r="M57"/>
  <c r="M29"/>
  <c r="C139"/>
  <c r="C140" s="1"/>
  <c r="C81"/>
  <c r="C57"/>
  <c r="C43"/>
  <c r="C19"/>
  <c r="P7" i="17"/>
  <c r="O9"/>
  <c r="P21" i="5"/>
  <c r="P43" i="8"/>
  <c r="Q172" i="18"/>
  <c r="E4" i="19" s="1"/>
  <c r="N27" i="4"/>
  <c r="N28"/>
  <c r="N21" i="5"/>
  <c r="N43" i="8"/>
  <c r="O172" i="18"/>
  <c r="K28" i="4"/>
  <c r="K21" i="5"/>
  <c r="K43" i="8"/>
  <c r="L172" i="18"/>
  <c r="H27" i="4"/>
  <c r="H28"/>
  <c r="H21" i="5"/>
  <c r="H43" i="8"/>
  <c r="I172" i="18"/>
  <c r="M138" i="14"/>
  <c r="M137"/>
  <c r="M136"/>
  <c r="M134"/>
  <c r="M133"/>
  <c r="M132"/>
  <c r="M130"/>
  <c r="M129"/>
  <c r="M128"/>
  <c r="M127"/>
  <c r="M126"/>
  <c r="M125"/>
  <c r="M123"/>
  <c r="M122"/>
  <c r="M121"/>
  <c r="M120"/>
  <c r="M119"/>
  <c r="M118"/>
  <c r="M117"/>
  <c r="M116"/>
  <c r="M113"/>
  <c r="M110"/>
  <c r="M109"/>
  <c r="M108"/>
  <c r="M107"/>
  <c r="M106"/>
  <c r="M105"/>
  <c r="M104"/>
  <c r="M103"/>
  <c r="M101"/>
  <c r="M99"/>
  <c r="M97"/>
  <c r="M95"/>
  <c r="M93"/>
  <c r="M91"/>
  <c r="M90"/>
  <c r="L90"/>
  <c r="K90"/>
  <c r="M89"/>
  <c r="L89"/>
  <c r="K89"/>
  <c r="M85"/>
  <c r="L85"/>
  <c r="K85"/>
  <c r="J85"/>
  <c r="I85"/>
  <c r="H85"/>
  <c r="G85"/>
  <c r="F85"/>
  <c r="E85"/>
  <c r="D85"/>
  <c r="C85"/>
  <c r="M84"/>
  <c r="L84"/>
  <c r="K84"/>
  <c r="M83"/>
  <c r="L83"/>
  <c r="K83"/>
  <c r="M80"/>
  <c r="M79"/>
  <c r="M78"/>
  <c r="M77"/>
  <c r="M76"/>
  <c r="M75"/>
  <c r="M74"/>
  <c r="M73"/>
  <c r="M72"/>
  <c r="M71"/>
  <c r="L71"/>
  <c r="K71"/>
  <c r="L70"/>
  <c r="M70" s="1"/>
  <c r="K70"/>
  <c r="M69"/>
  <c r="M68"/>
  <c r="M65"/>
  <c r="M64"/>
  <c r="M63"/>
  <c r="M62"/>
  <c r="M61"/>
  <c r="M60"/>
  <c r="M59"/>
  <c r="J57"/>
  <c r="M56"/>
  <c r="M55"/>
  <c r="M54"/>
  <c r="M53"/>
  <c r="M52"/>
  <c r="M51"/>
  <c r="M50"/>
  <c r="M49"/>
  <c r="M48"/>
  <c r="M47"/>
  <c r="L47"/>
  <c r="M42"/>
  <c r="L42"/>
  <c r="K42"/>
  <c r="M41"/>
  <c r="L41"/>
  <c r="K41"/>
  <c r="M40"/>
  <c r="M39"/>
  <c r="M38"/>
  <c r="M37"/>
  <c r="M36"/>
  <c r="M35"/>
  <c r="M34"/>
  <c r="M33"/>
  <c r="M32"/>
  <c r="L32"/>
  <c r="K32"/>
  <c r="M31"/>
  <c r="K31"/>
  <c r="I29"/>
  <c r="C29"/>
  <c r="M28"/>
  <c r="L28"/>
  <c r="K28"/>
  <c r="K27"/>
  <c r="L27"/>
  <c r="M27"/>
  <c r="K26"/>
  <c r="L26"/>
  <c r="M26"/>
  <c r="K25"/>
  <c r="L25"/>
  <c r="M25"/>
  <c r="K24"/>
  <c r="L24"/>
  <c r="M24"/>
  <c r="K23"/>
  <c r="L23"/>
  <c r="M23"/>
  <c r="K22"/>
  <c r="L22"/>
  <c r="M22"/>
  <c r="K21"/>
  <c r="L21"/>
  <c r="M21"/>
  <c r="M18"/>
  <c r="M17"/>
  <c r="M16"/>
  <c r="M15"/>
  <c r="M14"/>
  <c r="M13"/>
  <c r="M12"/>
  <c r="L12"/>
  <c r="K12"/>
  <c r="M11"/>
  <c r="L11"/>
  <c r="K11"/>
  <c r="M10"/>
  <c r="L10"/>
  <c r="K10"/>
  <c r="M9"/>
  <c r="L9"/>
  <c r="K9"/>
  <c r="M8"/>
  <c r="L8"/>
  <c r="K8"/>
  <c r="M7"/>
  <c r="L7"/>
  <c r="K7"/>
  <c r="P18" i="17"/>
  <c r="O18"/>
  <c r="P17"/>
  <c r="P16"/>
  <c r="O16"/>
  <c r="P15"/>
  <c r="O15"/>
  <c r="P14"/>
  <c r="O14"/>
  <c r="P13"/>
  <c r="O13"/>
  <c r="P12"/>
  <c r="O12"/>
  <c r="P11"/>
  <c r="O11"/>
  <c r="P10"/>
  <c r="O10"/>
  <c r="P9"/>
  <c r="P8"/>
  <c r="O8"/>
  <c r="E176" i="18"/>
  <c r="E172"/>
  <c r="D19" i="17"/>
  <c r="F19"/>
  <c r="C19"/>
  <c r="G19"/>
  <c r="H19"/>
  <c r="J19"/>
  <c r="I6"/>
  <c r="K6"/>
  <c r="K19"/>
  <c r="L19"/>
  <c r="M6"/>
  <c r="N19"/>
  <c r="P6"/>
  <c r="I19" l="1"/>
  <c r="P19"/>
  <c r="H29" i="4"/>
  <c r="B4" i="19" s="1"/>
  <c r="O7" i="17"/>
  <c r="E19"/>
  <c r="O6"/>
  <c r="L139" i="14"/>
  <c r="M139" s="1"/>
  <c r="K29" i="4"/>
  <c r="C4" i="19" s="1"/>
  <c r="D140" i="14"/>
  <c r="L81"/>
  <c r="K81"/>
  <c r="N29" i="4"/>
  <c r="D4" i="19" s="1"/>
  <c r="O19" i="17" l="1"/>
  <c r="L140" i="14"/>
  <c r="M81"/>
  <c r="M140" s="1"/>
  <c r="K140"/>
</calcChain>
</file>

<file path=xl/comments1.xml><?xml version="1.0" encoding="utf-8"?>
<comments xmlns="http://schemas.openxmlformats.org/spreadsheetml/2006/main">
  <authors>
    <author>reviz_05</author>
  </authors>
  <commentList>
    <comment ref="C66" authorId="0">
      <text>
        <r>
          <rPr>
            <b/>
            <sz val="9"/>
            <color indexed="81"/>
            <rFont val="Tahoma"/>
            <family val="2"/>
            <charset val="204"/>
          </rPr>
          <t>reviz_05:</t>
        </r>
        <r>
          <rPr>
            <sz val="9"/>
            <color indexed="81"/>
            <rFont val="Tahoma"/>
            <family val="2"/>
            <charset val="204"/>
          </rPr>
          <t xml:space="preserve">
внеплан</t>
        </r>
      </text>
    </comment>
  </commentList>
</comments>
</file>

<file path=xl/sharedStrings.xml><?xml version="1.0" encoding="utf-8"?>
<sst xmlns="http://schemas.openxmlformats.org/spreadsheetml/2006/main" count="1466" uniqueCount="664">
  <si>
    <t>другие отделы</t>
  </si>
  <si>
    <t>Наименование учреждения</t>
  </si>
  <si>
    <t>п/п</t>
  </si>
  <si>
    <t>Всего по краевым центрам</t>
  </si>
  <si>
    <t>Всего по управлениям социальной защиты населения</t>
  </si>
  <si>
    <t>из них внеплановых</t>
  </si>
  <si>
    <t>в детских домах-интнернатах, в краевых центрах</t>
  </si>
  <si>
    <t>4 КВАРТАЛ</t>
  </si>
  <si>
    <t>дата/ номер</t>
  </si>
  <si>
    <t>Вид и форма контрольного мероприятия, (плановая, внеплановая, документарная, камеральная, выездная и т.п.)</t>
  </si>
  <si>
    <t>КГБУСО "Комплексный центр социального обслуживания населения  города Славгорода"</t>
  </si>
  <si>
    <t>КГБУСО "Комплексный центр социального обслуживания населения  Немецкого национального района"</t>
  </si>
  <si>
    <t>Приложение № 1</t>
  </si>
  <si>
    <t>Приложение № 2</t>
  </si>
  <si>
    <t>Приложение № 3</t>
  </si>
  <si>
    <t>Приложение № 4</t>
  </si>
  <si>
    <t>Приложение № 5</t>
  </si>
  <si>
    <t>Приложение № 6</t>
  </si>
  <si>
    <t>Комплексные центры социального обслуживания населения, КАУ МФЦ, НИИ РМЭП</t>
  </si>
  <si>
    <t>№</t>
  </si>
  <si>
    <t>в психоневрологических интернатах</t>
  </si>
  <si>
    <t>в домах интернатах для престарелых и инвалидов</t>
  </si>
  <si>
    <t>в домах-интернатах малой вместимости для пожилых людей и инвалидов</t>
  </si>
  <si>
    <t>ВСЕГО</t>
  </si>
  <si>
    <t>ТАБЛИЦА ОРГАНОВ, ОСУЩЕСТВЛЯЮЩИХ КОНТРОЛЬНО-НАДЗОРНЫЕ ФУНКЦИИ</t>
  </si>
  <si>
    <t>в комплексных центрах, НИИ РМЭП, МФЦ</t>
  </si>
  <si>
    <t>ИТОГО</t>
  </si>
  <si>
    <t>1 КВАРТАЛ</t>
  </si>
  <si>
    <t>2 КВАРТАЛ</t>
  </si>
  <si>
    <t>3 КВАРТАЛ</t>
  </si>
  <si>
    <t>Дома-интернаты для престарелых и инвалидов</t>
  </si>
  <si>
    <t>КГБСУСО "Шипуновский дом-интернат  для престарелых и инвалидов"</t>
  </si>
  <si>
    <t>КГБСУСО "Бобровский психоневрологический интернат"</t>
  </si>
  <si>
    <t>КГБСУСО "Мамонтовский психоневрологический интернат"</t>
  </si>
  <si>
    <t>КГБСУСО "Павловский психоневрологический интернат"</t>
  </si>
  <si>
    <t>КГБСУСО "Пещерский психоневрологический интернат"</t>
  </si>
  <si>
    <t>КГБСУСО "Троицкий психоневрологический интернат"</t>
  </si>
  <si>
    <t>КГБСУСО "Шелаболихинский психоневрологический интернат"</t>
  </si>
  <si>
    <t>Дома-интернаты малой вместимости для пожилых людей и инвалидов</t>
  </si>
  <si>
    <t>КГБСУСО "Алтайский дом-интернат малой вместимости для престарелых и инвалидов"</t>
  </si>
  <si>
    <t>КГБСУСО "Егорьевский дом-интернат малой вместимости для престарелых и инвалидов"</t>
  </si>
  <si>
    <t>КГБСУСО "Ключевской дом-интернат малой вместимости для престарелых и инвалидов"</t>
  </si>
  <si>
    <t>КГБСУСО "Курский дом-интернат малой вместимости для престарелых и инвалидов"</t>
  </si>
  <si>
    <t>КГБСУСО "Кытмановский дом-интернат малой вместимости для престарелых и инвалидов"</t>
  </si>
  <si>
    <t>КГБСУСО "Локтевский дом-интернат малой вместимости для престарелых и инвалидов"</t>
  </si>
  <si>
    <t>КГБСУСО "Новичихинский дом-интернат малой вместимости для престарелых и инвалидов"</t>
  </si>
  <si>
    <t>КГБСУСО "Панкрушихинский дом-интернат малой вместимости для престарелых и инвалидов"</t>
  </si>
  <si>
    <t>КГБСУСО "Усть-Калманский дом-интернат малой вместимости для престарелых и инвалидов"</t>
  </si>
  <si>
    <t>КГБСУСО "Целинный дом-интернат малой вместимости для престарелых и инвалидов"</t>
  </si>
  <si>
    <t>Краевые центры</t>
  </si>
  <si>
    <t>КГБУСО "Краевой кризисный центр для женщин"</t>
  </si>
  <si>
    <t>КГБУСО "Краевой кризисный центр для мужчин"</t>
  </si>
  <si>
    <t>КГБУСО "Центр социальной реабилитации инвалидов и ветеранов боевых действий"</t>
  </si>
  <si>
    <t>КГБУСО "Краевой реабилитационный центр для детей и подростков с ограниченными возможностями "Добродея"</t>
  </si>
  <si>
    <t>КГБУСО "Краевой реабилитационный центр для детей и подростков с ограниченными возможностями "Журавлики"</t>
  </si>
  <si>
    <t>КГБУСО "Краевой реабилитационный центр для детей и подростков с ограниченными возможностями "Радуга"</t>
  </si>
  <si>
    <t>Комплексные центры социального обслуживания населения</t>
  </si>
  <si>
    <t>КГБУСО "Комплексный центр социального обслуживания населения  города Алейска"</t>
  </si>
  <si>
    <t>КГБУСО "Комплексный центр социального обслуживания населения  Шипуновского района"</t>
  </si>
  <si>
    <t>КГБУСО "Комплексный центр социального обслуживания населения  Советского района"</t>
  </si>
  <si>
    <t>КГБУ "НИИ РМЭП"</t>
  </si>
  <si>
    <t>КГБУСО "Краевой социально-реабилитационный центр для несовершеннолетних "Дружба"</t>
  </si>
  <si>
    <t>Наименование учреждения, управления</t>
  </si>
  <si>
    <t>Месяц года</t>
  </si>
  <si>
    <t>Наименование контролирующего органа</t>
  </si>
  <si>
    <t>Сроки, в течении которого должно быть проведено контрольное мероприятие</t>
  </si>
  <si>
    <t>Период охвата проверкой</t>
  </si>
  <si>
    <t>Предписание</t>
  </si>
  <si>
    <t>дата/номер</t>
  </si>
  <si>
    <t>дата исполнения</t>
  </si>
  <si>
    <t>Представление</t>
  </si>
  <si>
    <t>Примечание</t>
  </si>
  <si>
    <t>Результаты контрольных мероприятий</t>
  </si>
  <si>
    <t>КГБСУСО "Волчихинский дом-интернат малой вместимости для престарелых и инвалидов"</t>
  </si>
  <si>
    <t>КГБСУСО "Михайловский дом-интернат малой вместимости для престарелых и инвалидов"</t>
  </si>
  <si>
    <t>Психоневрологические интернаты</t>
  </si>
  <si>
    <t>КГБСУСО "Масальский психоневрологический интернат"</t>
  </si>
  <si>
    <t>КГБСУСО "Озерский психоневрологический интернат"</t>
  </si>
  <si>
    <t>КГБСУСО "Барнаульский дом-интернат  для престарелых и инвалидов (ветеранов войны и труда)"</t>
  </si>
  <si>
    <t>КГБСУСО "Бийский дом-интернат  для престарелых и инвалидов"</t>
  </si>
  <si>
    <t>КГБСУСО "Ребрихинский дом-интернат  для престарелых и инвалидов"</t>
  </si>
  <si>
    <t>КГБСУСО "Рубцовский дом-интернат  для престарелых и инвалидов"</t>
  </si>
  <si>
    <t>КГБСУСО "Центральный дом-интернат  для престарелых и инвалидов"</t>
  </si>
  <si>
    <t>КГБУСО "Краевой реабилитационный центр для детей и подростков с ограниченными возможностями "Родник"</t>
  </si>
  <si>
    <t>КГБУСО "Краевой социально-реабилитационный центр для несовершеннолетних "Надежда"</t>
  </si>
  <si>
    <t>КГБУСО "Краевой социально-реабилитационный центр для несовершеннолетних "Солнышко"</t>
  </si>
  <si>
    <t>КГБУСО "Комплексный центр социального обслуживания населения  города Заринска"</t>
  </si>
  <si>
    <t>КГБУСО "Комплексный центр социального обслуживания населения  Родинского района"</t>
  </si>
  <si>
    <t>КГБУСО "Комплексный центр социального обслуживания населения  города Новоалтайска"</t>
  </si>
  <si>
    <t>КГБУСО "Комплексный центр социального обслуживания населения  Топчихинского района"</t>
  </si>
  <si>
    <t>Управления социальной защиты населения</t>
  </si>
  <si>
    <t>КГБУСО "Комплексный центр социального обслуживания населения города Рубцовска"</t>
  </si>
  <si>
    <t>КГБСУСО "Бийский дом-интернат для престарелых и инвалидов"</t>
  </si>
  <si>
    <t>КГБСУСО "Шипуновский дом-интернат для престарелых и инвалидов"</t>
  </si>
  <si>
    <t>КГБСУСО  "Волчихинский дом-интернат малой вместимости для престарелых и инвалидов"</t>
  </si>
  <si>
    <t>КГБУСО "Комплексный центр социального обслуживания населения г.Барнаула"</t>
  </si>
  <si>
    <t>Приложение № 7</t>
  </si>
  <si>
    <t>КГБУСО "Комплексный центр социального обслуживания населения Каменского района"</t>
  </si>
  <si>
    <t>КГБУСО "Комплексный центр социального обслуживания населения Тальменского района"</t>
  </si>
  <si>
    <t>КГБУСО "Комплексный центр социального обслуживания населения Локтевского района"</t>
  </si>
  <si>
    <t xml:space="preserve">Наименование контрольно-надзорных органов, проверке которых подвергалась деятельность Минсоцзащиты Алтайского края либо подведомственных учреждений, территориальных органов </t>
  </si>
  <si>
    <t>КГКУ "Управление социальной защиты населения по городу Барнаулу"</t>
  </si>
  <si>
    <t>КГБСУСО "Егорьевский детский психоневрологический интернат"</t>
  </si>
  <si>
    <t>КГБСУСО "Тюменцевский детский психоневрологический интернат"</t>
  </si>
  <si>
    <t>КГБСУСО "Барнаульский дом-интернат для престарелых и инвалидов (ветеранов войны и труда)"</t>
  </si>
  <si>
    <t>ИТОГО ПРОВЕРОК МИНСОЦЗАЩИТЫ</t>
  </si>
  <si>
    <t>КГБСУСО "Рубцовский специальный дом-интернат для престарелых и инвалидов"</t>
  </si>
  <si>
    <t>КГБУСО "Комплексный центр социального обслуживания населения Троицкого района"</t>
  </si>
  <si>
    <t>КГКУ "Управление социальной защиты населения по Кулундинскому району"</t>
  </si>
  <si>
    <t>КГБУСО "Комплексный центр социального обслуживания населения Смоленского района"</t>
  </si>
  <si>
    <t>КГБСУСО "Крестьянский дом-интернат для престарелых и инвалидов"</t>
  </si>
  <si>
    <t>КГБУСО "Комплексный центр социального обслуживания населения Благовещенского района"</t>
  </si>
  <si>
    <t>КГБУСО "Комплексный центр социального обслуживания населения Мамонтовского района"</t>
  </si>
  <si>
    <t>КГБУСО "Комплексный центр социального обслуживания населения Михайловского района"</t>
  </si>
  <si>
    <t>КГБУСО "Комплексный центр социального обслуживания населения Павловского района"</t>
  </si>
  <si>
    <t>Инспекция финансово-экономического контроля и контроля в сфере закупок Алтайского края (инспекция госфинконтроля Алтайского края)</t>
  </si>
  <si>
    <t>КГКУ "Управление социальной защиты населения по Завьяловскому району"</t>
  </si>
  <si>
    <t>КГКУ "Управление социальной защиты населения по Каменскому, Крутихинскому и Баевскому районам"</t>
  </si>
  <si>
    <t>КГКУ "Управление социальной защиты населения по Смоленскому и Быстроистокскому районам"</t>
  </si>
  <si>
    <t>Детские ПНИ</t>
  </si>
  <si>
    <t>КАУ  МФЦ Алтайского края</t>
  </si>
  <si>
    <t xml:space="preserve">Главное управление МЧС России по Алтайскому краю </t>
  </si>
  <si>
    <t>УСЗН</t>
  </si>
  <si>
    <t>Всего по ПНИ</t>
  </si>
  <si>
    <t>Всего по ДИ</t>
  </si>
  <si>
    <t>Всего по ДМВ</t>
  </si>
  <si>
    <t>Всего по КЦ</t>
  </si>
  <si>
    <t>Приложение 8</t>
  </si>
  <si>
    <t>Всего по по МФЦ, НИИ</t>
  </si>
  <si>
    <t>МФЦ, НИИ РМЭП</t>
  </si>
  <si>
    <t>КАУ "МФЦ Алтайского края"</t>
  </si>
  <si>
    <t>УСЗН по городу Алейску и Алейскому району</t>
  </si>
  <si>
    <t>УСЗН по городу Барнаулу</t>
  </si>
  <si>
    <t>УСЗН по Алтайскому району</t>
  </si>
  <si>
    <t>УСЗН по г. Белокурихе и Солонешенскому району</t>
  </si>
  <si>
    <t>УСЗН по г. Бийску, Бийскому и Солтонскому районам</t>
  </si>
  <si>
    <t>УСЗН по Волчихинскому району</t>
  </si>
  <si>
    <t>УСЗН по Егорьевскому району</t>
  </si>
  <si>
    <t>УСЗН по Завьяловскому району</t>
  </si>
  <si>
    <t>УСЗН по г. Заринску и Заринскому району</t>
  </si>
  <si>
    <t>УСЗН по Зональному району</t>
  </si>
  <si>
    <t>УСЗН по Калманскому району</t>
  </si>
  <si>
    <t>УСЗН по Каменскому, Крутихинскому и Баевскому районам</t>
  </si>
  <si>
    <t>УСЗН по Ключевскому району</t>
  </si>
  <si>
    <t>УСЗН по Косихинскому району</t>
  </si>
  <si>
    <t>УСЗН по Красногорскому району</t>
  </si>
  <si>
    <t>УСЗН по Краснощековскому и Курьинскому районам</t>
  </si>
  <si>
    <t>УСЗН по Кулундинскому району</t>
  </si>
  <si>
    <t>УСЗН по Кытмановскому и Тогульскому районам</t>
  </si>
  <si>
    <t>УСЗН по Локтевскому району</t>
  </si>
  <si>
    <t>УСЗН по Мамонтовскому району</t>
  </si>
  <si>
    <t>УСЗН по Немецкому национальному району</t>
  </si>
  <si>
    <t>УСЗН по Михайловскому району</t>
  </si>
  <si>
    <t>УСЗН по Павловскому району</t>
  </si>
  <si>
    <t>УСЗН по Панкрушихинскому району</t>
  </si>
  <si>
    <t>УСЗН по Петропавловскому району</t>
  </si>
  <si>
    <t>УСЗН по Поспелихинскому  и Новичихинскому районам</t>
  </si>
  <si>
    <t>УСЗН по Ребрихинскому району</t>
  </si>
  <si>
    <t>УСЗН по Родинскому району</t>
  </si>
  <si>
    <t>УСЗН по Романовскому району</t>
  </si>
  <si>
    <t>УСЗН по г. Рубцовску и Рубцовскому району</t>
  </si>
  <si>
    <t>УСЗН по Смоленскому и Быстроистокскому районам</t>
  </si>
  <si>
    <t>УСЗН по Советскому району</t>
  </si>
  <si>
    <t>УСЗН по Тальменскому району</t>
  </si>
  <si>
    <t>УСЗН по Топчихинскому району</t>
  </si>
  <si>
    <t>УСЗН по Третьяковскому району</t>
  </si>
  <si>
    <t>УСЗН по Троицкому району</t>
  </si>
  <si>
    <t>УСЗН по Тюменцевскому району</t>
  </si>
  <si>
    <t>УСЗН по Угловскому району</t>
  </si>
  <si>
    <t>УСЗН по Усть-Калманскому району</t>
  </si>
  <si>
    <t>УСЗН по Усть-Пристанскому району</t>
  </si>
  <si>
    <t>УСЗН по Хабарскому району</t>
  </si>
  <si>
    <t>УСЗН по Целинному и Ельцовскому районам</t>
  </si>
  <si>
    <t>УСЗН по Шелаболихинскому району</t>
  </si>
  <si>
    <t>УСЗН по Шипуновскому району</t>
  </si>
  <si>
    <t>ВК</t>
  </si>
  <si>
    <t>КГБСУСО "Бобровский ПНИ"</t>
  </si>
  <si>
    <t>КГБСУСО "Мамонтовский ПНИ"</t>
  </si>
  <si>
    <t>КГБСУСО "Масальский ПНИ"</t>
  </si>
  <si>
    <t>КГБСУСО "Озерский ПНИ"</t>
  </si>
  <si>
    <t>КГБСУСО "Павловский ПНИ"</t>
  </si>
  <si>
    <t>КГБСУСО "Первомайский ПНИ"</t>
  </si>
  <si>
    <t>КГБСУСО "Пещерский ПНИ"</t>
  </si>
  <si>
    <t>КГБСУСО "Тальменский ПНИ"</t>
  </si>
  <si>
    <t>КГБСУСО "Троицкий ПНИ"</t>
  </si>
  <si>
    <t>КГБСУСО "Шелаболихинский ПНИ"</t>
  </si>
  <si>
    <t>КГБСУСО "Егорьевский детский ПНИ"</t>
  </si>
  <si>
    <t>КГБСУСО "Тюменцевский детский ПНИ"</t>
  </si>
  <si>
    <t>КГБУСО "Комплексный центр  города Алейска"</t>
  </si>
  <si>
    <t>КГБУСО "Комплексный центр  города Барнаула"</t>
  </si>
  <si>
    <t>КГБУСО "Комплексный центр города Бийска"</t>
  </si>
  <si>
    <t>КГБУСО "Комплексный центр  города Заринска"</t>
  </si>
  <si>
    <t>КГБУСО "Комплексный центр Новоалтайска"</t>
  </si>
  <si>
    <t>КГБУСО "Комплексный центр города Рубцовска"</t>
  </si>
  <si>
    <t>КГБУСО "Комплексный центр города Славгорода"</t>
  </si>
  <si>
    <t>КГБУСО "Комплексный центр  Благовещенского района"</t>
  </si>
  <si>
    <t>КГБУСО "Комплексный центр  Каменского района"</t>
  </si>
  <si>
    <t>КГБУСО "Комплексный центр Локтевского района"</t>
  </si>
  <si>
    <t>КГБУСО "Комплексный центр  Мамонтовского района"</t>
  </si>
  <si>
    <t>КГБУСО "Комплексный центр Михайловского района"</t>
  </si>
  <si>
    <t>КГБУСО "Комплексный центр Немецкого национального района"</t>
  </si>
  <si>
    <t>КГБУСО "Комплексный центр Павловского района"</t>
  </si>
  <si>
    <t>КГБУСО "Комплексный центр Родинского района"</t>
  </si>
  <si>
    <t>КГБУСО "Комплексный центр Смоленского района"</t>
  </si>
  <si>
    <t>КГБУСО "Комплексный центр Советского района"</t>
  </si>
  <si>
    <t>КГБУСО "Комплексный центр Тальменского района"</t>
  </si>
  <si>
    <t>КГБУСО "Комплексный центр Топчихинского района"</t>
  </si>
  <si>
    <t>КГБУСО "Комплексный центр Троицкого района"</t>
  </si>
  <si>
    <t>КГБУСО "Комплексный центр  Усть-Калманского района"</t>
  </si>
  <si>
    <t>КГБУСО "Комплексный центр  Шипуновского района"</t>
  </si>
  <si>
    <t>КГКУ "Управление социальной защиты населения по городу Алейску и Алейскому району"</t>
  </si>
  <si>
    <t>КГКУ "Управление социальной защиты населения по Алтайскому району"</t>
  </si>
  <si>
    <t>КГКУ "Управление социальной защиты населения по городу Белокурихе и Солонешенскому району"</t>
  </si>
  <si>
    <t>КГКУ "Управление социальной защиты населения по городу Бийску и Бийскому и Солтонскому районам"</t>
  </si>
  <si>
    <t>КГКУ "Управление социальной защиты населения по Волчихинскому району"</t>
  </si>
  <si>
    <t>КГКУ "Управление социальной защиты населения по Егорьевскому району"</t>
  </si>
  <si>
    <t>КГКУ "Управление социальной защиты населения по городу Заринску и Заринскому району"</t>
  </si>
  <si>
    <t>КГКУ "Управление социальной защиты населения по Зональному району"</t>
  </si>
  <si>
    <t>КГКУ "Управление социальной защиты населения по Калманскому району"</t>
  </si>
  <si>
    <t>КГКУ "Управление социальной защиты населения по Ключевскому району"</t>
  </si>
  <si>
    <t xml:space="preserve"> КГКУ "Управление социальной защиты населения по Косихинскому району"</t>
  </si>
  <si>
    <t xml:space="preserve"> КГКУ "Управление социальной защиты населения по Красногорскому району"</t>
  </si>
  <si>
    <t>КГКУ "Управление социальной защиты населения по Краснощековскому и Курьинскому районам"</t>
  </si>
  <si>
    <t>КГКУ "Управление социальной защиты населения по Кытмановскому и Тогульскому районам"</t>
  </si>
  <si>
    <t>КГКУ "Управление социальной защиты населения по Локтевскому району"</t>
  </si>
  <si>
    <t>КГКУ "Управление социальной защиты населения по Мамонтовскому району"</t>
  </si>
  <si>
    <t>КГКУ "Управление социальной защиты населения по Михайловскому району"</t>
  </si>
  <si>
    <t>КГКУ "Управление социальной защиты населения по Немецкому национальному району"</t>
  </si>
  <si>
    <t>КГКУ "Управление социальной защиты населения по городу Новоалтайску и Первомайскому району"</t>
  </si>
  <si>
    <t>КГКУ "Управление социальной защиты населения по Павловскому району"</t>
  </si>
  <si>
    <t>КГКУ "Управление социальной защиты населения по Панкрушихинскому району"</t>
  </si>
  <si>
    <t>КГКУ "Управление социальной защиты населения по Петропавловскому району"</t>
  </si>
  <si>
    <t>КГКУ "Управление социальной защиты населения по Поспелихинскому  и Новичихинскому районам"</t>
  </si>
  <si>
    <t>КГКУ "Управление социальной защиты населения по Ребрихинскому району"</t>
  </si>
  <si>
    <t>КГКУ "Управление социальной защиты населения по Родинскому району"</t>
  </si>
  <si>
    <t>КГКУ "Управление социальной защиты населения по Романовскому району"</t>
  </si>
  <si>
    <t>КГКУ "Управление социальной защиты населения по городу Рубцовску и Рубцовскому району"</t>
  </si>
  <si>
    <t>КГКУ "Управление социальной защиты населения по Советскому району"</t>
  </si>
  <si>
    <t>КГКУ "Управление социальной защиты населения по Тальменскому району"</t>
  </si>
  <si>
    <t>КГКУ "Управление социальной защиты населения по Топчихинскому району"</t>
  </si>
  <si>
    <t>КГКУ "Управление социальной защиты населения по Третьяковскому району"</t>
  </si>
  <si>
    <t>КГКУ "Управление социальной защиты населения по Троицкому району"</t>
  </si>
  <si>
    <t>КГКУ "Управление социальной защиты населения по Тюменцевскому району"</t>
  </si>
  <si>
    <t>КГКУ "Управление социальной защиты населения по Угловскому району"</t>
  </si>
  <si>
    <t>КГКУ "Управление социальной защиты населения по Усть-Калманскому району"</t>
  </si>
  <si>
    <t>КГКУ "Управление социальной защиты населения по Усть-Пристанскому району"</t>
  </si>
  <si>
    <t>КГКУ "Управление социальной защиты населения по Хабарскому району"</t>
  </si>
  <si>
    <t>КГКУ "Управление социальной защиты населения по Целинному и Ельцовскому районам"</t>
  </si>
  <si>
    <t>КГКУ "Управление социальной защиты населения по Шелаболихинскому району"</t>
  </si>
  <si>
    <t>КГКУ "Управление социальной защиты населения по Шипуновскому району"</t>
  </si>
  <si>
    <t>КГБУСО "Комплексный центр социального обслуживания населения Усть-Калманского района"</t>
  </si>
  <si>
    <t>КГБУСО "Комплексный центр социального обслуживания населения г.Бийска"</t>
  </si>
  <si>
    <t>КГБСУСО "Дружбинский дом-интернат для престарелых и инвалидов"</t>
  </si>
  <si>
    <t xml:space="preserve">СВОД ПО МОНИТОРИНГУ КОНТРОЛЬНО-НАДЗОРНОЙ ДЕЯТЕЛЬНОСТИ  </t>
  </si>
  <si>
    <t xml:space="preserve">СВОД ПО МОНИТОРИНГУ КОНТРОЛЬНО-НАДЗОРНОЙ ДЕЯТЕЛЬНОСТИ </t>
  </si>
  <si>
    <t>Количество проведенных проверок (плановых, внеплановых)</t>
  </si>
  <si>
    <t xml:space="preserve">Проверки Минсоцзащиты Алтайского края </t>
  </si>
  <si>
    <t>УСЗН по Залесовскому муниципальному округу</t>
  </si>
  <si>
    <t>УСЗН по Благовещенскому и муниципальному округу Суетский район</t>
  </si>
  <si>
    <t>УСЗН по муниципальному округу Чарышский район</t>
  </si>
  <si>
    <t xml:space="preserve">Прокуратура Алтайского края </t>
  </si>
  <si>
    <t>ОСФР по Алтайскому краю</t>
  </si>
  <si>
    <t>Военный комиссариат</t>
  </si>
  <si>
    <t>СВОД ПО МОНИТОРИНГУ КОНТРОЛЬНО-НАДЗОРНОЙ ДЕЯТЕЛЬНОСТИ</t>
  </si>
  <si>
    <t>Счетная палата АК</t>
  </si>
  <si>
    <t>Инспекция госфинконтроля АК</t>
  </si>
  <si>
    <t>ОСФР по АК</t>
  </si>
  <si>
    <t>КГКУ "Управление социальной защиты населения по Залесовскому муниципальному округу"</t>
  </si>
  <si>
    <t>КГБСУСО "Первомайский психоневрологический интернат"</t>
  </si>
  <si>
    <t>КГКУ "Управление социальной защиты населения по Благовещенскому и по МО Суетский район"</t>
  </si>
  <si>
    <t>КГКУ "Управление социальной защиты населения по муниципальному округу Чарышский район"</t>
  </si>
  <si>
    <t>УСЗН по г. Новоалтайску и Первомайскому району</t>
  </si>
  <si>
    <t>КГКУ "Управление социальной защиты населения по муниципальному округу г. Славгород, г. Яровое, Бурлинскому и Табунскому районам"</t>
  </si>
  <si>
    <t>УСЗН по муниципальному округу г. Славгород, г. Яровое, Бурлинскому и Табунскому районам</t>
  </si>
  <si>
    <t>ФНС России по Алтайскому краю</t>
  </si>
  <si>
    <t>ГУ МВД России АК</t>
  </si>
  <si>
    <t>ФФБУЗ "Центр гигиены и эпидемиологии"</t>
  </si>
  <si>
    <t>Антитеррористическая комиссия</t>
  </si>
  <si>
    <t>всего</t>
  </si>
  <si>
    <t>ПНИ</t>
  </si>
  <si>
    <t>ДПНИ</t>
  </si>
  <si>
    <t>Всего</t>
  </si>
  <si>
    <t>КГБСУСО "Тальменский психоневрологический интернат"</t>
  </si>
  <si>
    <t>ПРЕДПИСАНИЯ</t>
  </si>
  <si>
    <t>ПРЕДСТАВЛЕНИЯ</t>
  </si>
  <si>
    <t>ПОСТАНОВЛЕНИЯ О ШТРАФАХ</t>
  </si>
  <si>
    <t>СУММА ШТРАФОВ</t>
  </si>
  <si>
    <t>иное решение</t>
  </si>
  <si>
    <t>Акт (справка, иное)</t>
  </si>
  <si>
    <t>дата/номер постановления</t>
  </si>
  <si>
    <t>сумма штрафа</t>
  </si>
  <si>
    <t>оплата (дата/номер документа)</t>
  </si>
  <si>
    <t>Роспотребнадзор по АК</t>
  </si>
  <si>
    <t>Административное наказание</t>
  </si>
  <si>
    <t>Краткое описание нарушений</t>
  </si>
  <si>
    <t xml:space="preserve">Краткое описание нарушений </t>
  </si>
  <si>
    <t xml:space="preserve">Инспекция труда в АК и Республике Алтай </t>
  </si>
  <si>
    <t>ФАС по АК</t>
  </si>
  <si>
    <t>Рубцовская межрайонная прокуратура</t>
  </si>
  <si>
    <t>ПРОКУРАТУРА</t>
  </si>
  <si>
    <t>17.02.2025-28.02.2025</t>
  </si>
  <si>
    <t>плановая проверка</t>
  </si>
  <si>
    <t>нарушения санитарных требований</t>
  </si>
  <si>
    <t>03.02.2025-14.02.2025</t>
  </si>
  <si>
    <t>14.02.2025 № 11</t>
  </si>
  <si>
    <t>Благовещенская межрайонная прокуратура</t>
  </si>
  <si>
    <t>внеплановая проверка</t>
  </si>
  <si>
    <t>2024</t>
  </si>
  <si>
    <t>18.01.2025-31.01.2025</t>
  </si>
  <si>
    <t>профилактический визит</t>
  </si>
  <si>
    <t>01.01.2022-31.12.2024</t>
  </si>
  <si>
    <t>22.01.2025-29.01.2025</t>
  </si>
  <si>
    <t>нарушения полноты и достоверности представленных сведений</t>
  </si>
  <si>
    <t>информирование об обязательных требованиях</t>
  </si>
  <si>
    <t>17.01.2025-30.01.2025</t>
  </si>
  <si>
    <t>30.01.2025 № 11/2</t>
  </si>
  <si>
    <t>05.02.2025-18.02.2025</t>
  </si>
  <si>
    <t>13.02.2025-14.03.2025</t>
  </si>
  <si>
    <t>исполнение трудового законодательства, о противодействии коррупции</t>
  </si>
  <si>
    <t>Прокуратура Железнодорожного района г.Барнаула</t>
  </si>
  <si>
    <t>внеплановая провеока</t>
  </si>
  <si>
    <t>31.01.2025-25.02.2025</t>
  </si>
  <si>
    <t>2022-2024</t>
  </si>
  <si>
    <t>социальные контракты более 250,0 тыс. руб.</t>
  </si>
  <si>
    <t>Алейская межрайонная прокуратура</t>
  </si>
  <si>
    <t>13.01.2025-20.01.2025</t>
  </si>
  <si>
    <t>соблюдение законодательства при предоставлении мер социальной поддержки гражданам, имеющих детей</t>
  </si>
  <si>
    <t>с 13.01.2025</t>
  </si>
  <si>
    <t>01.01.2023-31.12.2024</t>
  </si>
  <si>
    <t>социальный контракт</t>
  </si>
  <si>
    <t>Прокуратура Бийского района</t>
  </si>
  <si>
    <t>30 дней</t>
  </si>
  <si>
    <t>нарушения законодательства о социальной поддержке семей, имеющих детей</t>
  </si>
  <si>
    <t>Прокуратура г. Бийска</t>
  </si>
  <si>
    <t>15.01.2025-14.02.2025</t>
  </si>
  <si>
    <t>исполнение законодательства в сфере занятости населения, прав несовершеннолетних, обращения граждан</t>
  </si>
  <si>
    <t>Прокуратура Краснощековского района</t>
  </si>
  <si>
    <t>запрос</t>
  </si>
  <si>
    <t>соблюдение прав на получение социальных гарантий и мер поддержки участников СВО</t>
  </si>
  <si>
    <t>Прокуратура Кулундинского района</t>
  </si>
  <si>
    <t>1 мес.</t>
  </si>
  <si>
    <t>нарушения по закупкам</t>
  </si>
  <si>
    <t>с 05.02.2025</t>
  </si>
  <si>
    <t>Прокуратура Поспелихинского района</t>
  </si>
  <si>
    <t>2021-2024</t>
  </si>
  <si>
    <t>соблюдение законодательства о несовершеннолетних, соблюдения их прав и законных интересов</t>
  </si>
  <si>
    <t>Прокуратура Советского района</t>
  </si>
  <si>
    <t>Прокуратура Тальменского района</t>
  </si>
  <si>
    <t>по обращению гр. Д.О.В.</t>
  </si>
  <si>
    <t>2023-2024</t>
  </si>
  <si>
    <t>о выделенных и освоенных средствах по программе "Семейная политика"</t>
  </si>
  <si>
    <t>по обращению гр. В.Е.В.</t>
  </si>
  <si>
    <t>исполнение законодательства о профилактике наркомании среди несовершеннолетних</t>
  </si>
  <si>
    <t>Прокуратура Топчихинского района</t>
  </si>
  <si>
    <t>09.01.2025-24.01.2025</t>
  </si>
  <si>
    <t>Прокуратура Угловского района</t>
  </si>
  <si>
    <t>соблюдение законодательства в сфере профилактики безнадзорности и правонарушений несовершеннолетних</t>
  </si>
  <si>
    <t>исполнение федерального законодательства в сфере медицинской и социальной реабилитации больных наркоманией</t>
  </si>
  <si>
    <t>Целинная межрайонная прокуратура</t>
  </si>
  <si>
    <t>соблюдение прав с детьми на получение выплат</t>
  </si>
  <si>
    <t>Прокуратура Хабарского района</t>
  </si>
  <si>
    <t>Прокуратура Шелаболихинского района</t>
  </si>
  <si>
    <t>СУ СК по АК</t>
  </si>
  <si>
    <t>информация в отношении с. Калистратиха, ул. Техническая, 5</t>
  </si>
  <si>
    <t xml:space="preserve">законность вынесения отказов в предоставлении выплат семьям с детьми </t>
  </si>
  <si>
    <t>проверка полноты и достоверности представленных сведений</t>
  </si>
  <si>
    <t>по обращению гр. Л.Р.А.</t>
  </si>
  <si>
    <t>Прокуратура Михайловского района</t>
  </si>
  <si>
    <t>26.02.2025-28.02.2025</t>
  </si>
  <si>
    <t>ГУ МЧС России по АК</t>
  </si>
  <si>
    <t>03.03.2025-14.03.2025</t>
  </si>
  <si>
    <t>проверка ведения воинского учета</t>
  </si>
  <si>
    <t>28.02.2025 № 10/24</t>
  </si>
  <si>
    <t>представить информацию об участниках ВОВ</t>
  </si>
  <si>
    <t>ГУ МВД России по АК</t>
  </si>
  <si>
    <t>2021-2025</t>
  </si>
  <si>
    <t>представить информацию об учреждении</t>
  </si>
  <si>
    <t>Прокуратура Кытмановского района</t>
  </si>
  <si>
    <t>2024-2025</t>
  </si>
  <si>
    <t>соблюдение прав семей с детьми на получение социальных выплат</t>
  </si>
  <si>
    <t>по обращению гр. П.Е.А.</t>
  </si>
  <si>
    <t>по обращению гр. В.Т.Г.</t>
  </si>
  <si>
    <t>Прокуратура Зонального района</t>
  </si>
  <si>
    <t>2022-2025</t>
  </si>
  <si>
    <t>распоряжение материнским капиталом</t>
  </si>
  <si>
    <t>нарушения требований пожарной безопасности</t>
  </si>
  <si>
    <t>10.03.2025-21.03.2025</t>
  </si>
  <si>
    <t>10.032025-21.03.2025</t>
  </si>
  <si>
    <t>исполнение законодательства о социальной защите и социальном обслуживании ивалидов</t>
  </si>
  <si>
    <t>соблюдение законодательства в сфере реализации национальных проектов</t>
  </si>
  <si>
    <t>по обращению гр. С.Н.В.</t>
  </si>
  <si>
    <t>Прокуратура Калманского района</t>
  </si>
  <si>
    <t>исполнение законодательства в сфере соблюдения прав ветеранов ВОВ и членов их семей</t>
  </si>
  <si>
    <t>Славгородская межрайонная прокуратура</t>
  </si>
  <si>
    <t>13.03.2025-04.04.2025</t>
  </si>
  <si>
    <t>предоставить информацию в отношении семьи Г. и семьи К.</t>
  </si>
  <si>
    <t xml:space="preserve">Инспекция труда в АК </t>
  </si>
  <si>
    <t>информирование об обязательных требованиях в сфере социального обслуживания</t>
  </si>
  <si>
    <t>соблюдение прав участников СВО</t>
  </si>
  <si>
    <t>Прокуратура Тюменцевского района</t>
  </si>
  <si>
    <t>2025</t>
  </si>
  <si>
    <t>исполнение законодательства о реабилитации жертв политических репрессий</t>
  </si>
  <si>
    <t>17.03.2025 № 02-48-2025</t>
  </si>
  <si>
    <t>нарушения законодательства при исполнении государственного задания</t>
  </si>
  <si>
    <t>по обращению гр. К.И.Ф.</t>
  </si>
  <si>
    <t>Прокуратура Октябрьского района г.Барнаула</t>
  </si>
  <si>
    <t>Прокуратура Третьяковского района</t>
  </si>
  <si>
    <t>28.02.2025 № 02-48-2025</t>
  </si>
  <si>
    <t>нарушения законодательства о системе профилактики безнадзорности и правонарушений несовершеннолетних</t>
  </si>
  <si>
    <t>Прокуратура Табунского района</t>
  </si>
  <si>
    <t>27.03.2025-10.04.2025</t>
  </si>
  <si>
    <t>исполнение законодательства в сфере социальной поддержки отдельных категорий граждан</t>
  </si>
  <si>
    <t>по обращению гр. М.С.И.</t>
  </si>
  <si>
    <t>24.03.2025 № 02-48-2025</t>
  </si>
  <si>
    <t>Каменская межрайонная прокуратура</t>
  </si>
  <si>
    <t>14.03.2025 №02-72-2025/72</t>
  </si>
  <si>
    <t>1 мес</t>
  </si>
  <si>
    <t>14.03.2025-17.03.2025</t>
  </si>
  <si>
    <t>18.03.2025 № 07/04</t>
  </si>
  <si>
    <t>26.02.2025-18.03.2025</t>
  </si>
  <si>
    <t>профилактическое мероприятие</t>
  </si>
  <si>
    <t>предосте-режение 14.01.2025</t>
  </si>
  <si>
    <t>обеспечить пожарную безопасность объекта</t>
  </si>
  <si>
    <t>20.01.2025-31.01.2025</t>
  </si>
  <si>
    <t>31.01.2025 №2501/005-22/1-П/ПВП</t>
  </si>
  <si>
    <t>07.02.2025 №33-4-6-1-39</t>
  </si>
  <si>
    <t>07.02.2025 №2502-22-005-00005/7/1</t>
  </si>
  <si>
    <t>01.06.2025; 01.12.2025</t>
  </si>
  <si>
    <t>предупреж-дение (ЮЛ)</t>
  </si>
  <si>
    <t>14.01.2025-17.01.2025</t>
  </si>
  <si>
    <t>20.03.2025-28.03.2025</t>
  </si>
  <si>
    <t xml:space="preserve">20.03.2025-24.03.2025           </t>
  </si>
  <si>
    <t>по обращению гр. Е.И.А.</t>
  </si>
  <si>
    <t>по обращению гр. К.В.С.</t>
  </si>
  <si>
    <t>Прокуратура Усть-Калманского района</t>
  </si>
  <si>
    <t>12.02.2025-28.02.2025</t>
  </si>
  <si>
    <t>20.01.2025 № Прдр-20010054-2-25/20010054</t>
  </si>
  <si>
    <t xml:space="preserve">нарушение законодательства антитеррористической защищенности  объектов </t>
  </si>
  <si>
    <t>12.02.2025 № Прдр-20010054-23-25/-20010054</t>
  </si>
  <si>
    <t>15.01.2025-28.01.2025</t>
  </si>
  <si>
    <t>21.01.2025     №02-41-2025</t>
  </si>
  <si>
    <t>нарушения законодательства о противодействии коррупции</t>
  </si>
  <si>
    <t>Прокуратура Мамонтовского района</t>
  </si>
  <si>
    <t>по обращению гр. В.Н.В.</t>
  </si>
  <si>
    <t>2019-2025</t>
  </si>
  <si>
    <t>по обращению гр. Д.В.И.</t>
  </si>
  <si>
    <t>о законности отказов в выплатах участникам СВО и членам их семей (И.Р.О.)</t>
  </si>
  <si>
    <t>Прокуратура Локтевского района</t>
  </si>
  <si>
    <t>10.03.2025-14.03.2025</t>
  </si>
  <si>
    <t>18.03.2025 №02-57-2025</t>
  </si>
  <si>
    <t>27.03.2025-18.04.2025</t>
  </si>
  <si>
    <t>Минсоцзащита АК (КРО)</t>
  </si>
  <si>
    <t>№Прдр-20010054-28-25/-20010054</t>
  </si>
  <si>
    <t>март</t>
  </si>
  <si>
    <t>16.01.2025 №ПРдр-20010054-4-25/-20010054</t>
  </si>
  <si>
    <t>нарушения законодательства на получение социальных выплат семьям с детьми</t>
  </si>
  <si>
    <t>27.01.2025-20.02.2025</t>
  </si>
  <si>
    <t>20.02.2025 №11/16</t>
  </si>
  <si>
    <t>25.02.2025 №11/40</t>
  </si>
  <si>
    <t>13.01.2025-14.02.2025</t>
  </si>
  <si>
    <t>17.02.2025  №13/12-05</t>
  </si>
  <si>
    <t>18.03.2025 №13/12-28 (ЮЛ)</t>
  </si>
  <si>
    <t>25.02.2025 №11/40 (ЮЛ)</t>
  </si>
  <si>
    <t>25.02.2025 №02-19-2025</t>
  </si>
  <si>
    <t>Прокуратура Волчихинского района</t>
  </si>
  <si>
    <t>февраль</t>
  </si>
  <si>
    <t>соблюдения прав граждан и законности принятых решений</t>
  </si>
  <si>
    <t>Прокуратура Панкрушихинского района</t>
  </si>
  <si>
    <t>20.02.2025-06.03.2025</t>
  </si>
  <si>
    <t>28.02.2025 № 02-38-2025</t>
  </si>
  <si>
    <t>20.03.2025 № 13/6-23 (ДЛ)</t>
  </si>
  <si>
    <t>по обращению гр. Б.В.О.</t>
  </si>
  <si>
    <t>по обращению гр. Д.Е.Н.</t>
  </si>
  <si>
    <t>по обращению гр. Г.Л.А.</t>
  </si>
  <si>
    <t>по обращению гр. Д.А.Л.</t>
  </si>
  <si>
    <t>соблюдение прав участников СВО в сфере занятости (г.Славгород)</t>
  </si>
  <si>
    <t>соблюдение прав участников СВО в сфере занятости (г.Яровое)</t>
  </si>
  <si>
    <t>Прокуратура Бурлинского района</t>
  </si>
  <si>
    <t>по обращению гр. У.В.П.</t>
  </si>
  <si>
    <t>анализ сведений об исполнении предписания, нарушения не выявлены</t>
  </si>
  <si>
    <t>17.02.2025-14.03.2025</t>
  </si>
  <si>
    <t>нарушения ФХД</t>
  </si>
  <si>
    <t>2020-2021</t>
  </si>
  <si>
    <t>административное дело в отношении ДЛ передано прокуратурой на рассмотрение в ФАС по АК</t>
  </si>
  <si>
    <t>социальные контракты</t>
  </si>
  <si>
    <t>Прокуратура Ленинского района г.Барнаула</t>
  </si>
  <si>
    <t>Прокуратура Индустриального района г.Барнаула</t>
  </si>
  <si>
    <t>2019-2024</t>
  </si>
  <si>
    <t xml:space="preserve">результат не предоставлен </t>
  </si>
  <si>
    <t>запрос о лицах, незаконно получивших пособие по безработице</t>
  </si>
  <si>
    <t>01.01.2024-31.01.2025</t>
  </si>
  <si>
    <t>01.02.2025-28.02.2025</t>
  </si>
  <si>
    <t>представить информацию в отношении гр. К.И.В.</t>
  </si>
  <si>
    <t>по обращению гр. К.Т.А.</t>
  </si>
  <si>
    <t>результат не предоставлен</t>
  </si>
  <si>
    <t>административное дело передано прокуратурой на рассмотрение в ФАС по АК</t>
  </si>
  <si>
    <t>№ 022/04/7.30-294/2025</t>
  </si>
  <si>
    <t>предупреж-дение</t>
  </si>
  <si>
    <t>Прокуратура Курьинского района</t>
  </si>
  <si>
    <t>31.01.2025 № 13/2/3</t>
  </si>
  <si>
    <t>28.03.2025 № 503/006-22/37-В/ПИВ</t>
  </si>
  <si>
    <t>28.01.2025 №2501/008-22/1-П/ПВП</t>
  </si>
  <si>
    <t>Прокуратура Новичихинского района</t>
  </si>
  <si>
    <t>2024-2024</t>
  </si>
  <si>
    <t>28.02.2025 №02-50-2025/22</t>
  </si>
  <si>
    <t>акт 28.01.2025 №2501/008-22/П/АВП</t>
  </si>
  <si>
    <t>акт 14.02.2025 № 11</t>
  </si>
  <si>
    <t>акт 29.01.2025</t>
  </si>
  <si>
    <t>акт 28.02.2025 № 10/25</t>
  </si>
  <si>
    <t>акт 31.01.2025 №2501/005-22/1-П/АВП</t>
  </si>
  <si>
    <t>акт 31.01.2025</t>
  </si>
  <si>
    <t>акт 28.03.2025</t>
  </si>
  <si>
    <t>акт 30.01.2025</t>
  </si>
  <si>
    <t>акт 14.03.2025</t>
  </si>
  <si>
    <t>акт 17.02.2025 №13/12-01</t>
  </si>
  <si>
    <t>акт 24.02.2025 №2025/009-22/33-В</t>
  </si>
  <si>
    <t>обязательный профилактический визит</t>
  </si>
  <si>
    <t>27.03.2025  № 2503/006-22/10-ВО/П</t>
  </si>
  <si>
    <t>27.01.2025-05.03.2025</t>
  </si>
  <si>
    <t>27.02.2025 №13/9-2</t>
  </si>
  <si>
    <t>27.02.2025№13/9-24</t>
  </si>
  <si>
    <t>акт 13.03.2025</t>
  </si>
  <si>
    <t>2023-2025</t>
  </si>
  <si>
    <t>соблюдение законодательства о социальной защите и социальном обслуживании инвалидов</t>
  </si>
  <si>
    <t>Прокуратура Усть-Пристанского района</t>
  </si>
  <si>
    <t>представить информацию по факту пожара с. Озерки</t>
  </si>
  <si>
    <t>Инспекция госфинконтроля Алтайского края</t>
  </si>
  <si>
    <t>расходы на гос программу "Социальная поддержка граждан"</t>
  </si>
  <si>
    <t>акт 28.01.2025 № 13/6-01</t>
  </si>
  <si>
    <t>10000 (ЮЛ) 15000 (ДЛ)</t>
  </si>
  <si>
    <t>№ 13/6-01 28.01.2025</t>
  </si>
  <si>
    <t>19.05.2025; 17.12.2025</t>
  </si>
  <si>
    <t xml:space="preserve">06.02.2025 №13/2/1/16 (ЮЛ); 06.02.2025 (ДЛ) </t>
  </si>
  <si>
    <t>5000 (ЮЛ); 5000 (ДЛ)</t>
  </si>
  <si>
    <t>запрос информации о семье, пострадавшей от пожара и какие меры предоставлялись указанной семье в связи с утратой жилого помещения, а также информация о пожарных извещателях</t>
  </si>
  <si>
    <t>о кол-ве проведенных с 2022 г контрольными органами Алтайского края проверок по вопросам исполения требований законодательства по оказанию соц.поддержки участникам СВО и членам их семей,результаты контрольных мероприятий,меры реагирования</t>
  </si>
  <si>
    <t xml:space="preserve">Минсоцзащита АК </t>
  </si>
  <si>
    <t>о соблюдении прав семей с детьми на получение социальных выплат (согласно списка)</t>
  </si>
  <si>
    <t>15.01.2025 № 02-41-2025</t>
  </si>
  <si>
    <t>нарушения законодательствав сфере социального обслуживания</t>
  </si>
  <si>
    <t>нарушения законодательства в сфере профилактики социального сиротства</t>
  </si>
  <si>
    <t>25.01.2025 №02/3-03-2024</t>
  </si>
  <si>
    <t>15.01.2025 №02/3-03-2025</t>
  </si>
  <si>
    <t xml:space="preserve"> 1 мес.</t>
  </si>
  <si>
    <t>Прокуратура Центрального района г. Барнаула</t>
  </si>
  <si>
    <t>13.01.2025-30.01.2025</t>
  </si>
  <si>
    <t>2012-2025</t>
  </si>
  <si>
    <t>нарушения не выявлены</t>
  </si>
  <si>
    <t>по обращению гр. Г.О.А.</t>
  </si>
  <si>
    <t xml:space="preserve">нарушения законодательства при оказании социальной поддержки и защиты граждан, имеющих детей </t>
  </si>
  <si>
    <t>10.01.2025 № 02-41-2025</t>
  </si>
  <si>
    <t>24.03.2025-31.03.2025</t>
  </si>
  <si>
    <t>20.01.2025-10.02.2025</t>
  </si>
  <si>
    <t>акт 10.02.2025</t>
  </si>
  <si>
    <t>17.03.2025-09.04.2025</t>
  </si>
  <si>
    <t>12.02.2025-25.03.2025</t>
  </si>
  <si>
    <t>акт 25.03.2025</t>
  </si>
  <si>
    <t>20.01.2025-14.02.2025</t>
  </si>
  <si>
    <t>27.02.2025 №13/9-24 (ДЛ)</t>
  </si>
  <si>
    <t>акт 27.02.2025</t>
  </si>
  <si>
    <t>Змеиногорская межрайонная  прокуратура</t>
  </si>
  <si>
    <t>КГКУ "Управление социальной защиты населения по муниципальному округу Змеиногорский район Алтайского края"</t>
  </si>
  <si>
    <t>по обращению жителей с. Барановка</t>
  </si>
  <si>
    <t>УСЗН по Змеиногорскому муниципальному округу</t>
  </si>
  <si>
    <t>Прокуратура Алтайского района</t>
  </si>
  <si>
    <t>09.01.2025 № 02.8-02-2025</t>
  </si>
  <si>
    <t>нарушения законодательства в сфере социальной защиты ветеранов, членов их семей</t>
  </si>
  <si>
    <t>акт 28.02.2025</t>
  </si>
  <si>
    <t>акт 14.02.2025</t>
  </si>
  <si>
    <t>17.03.2025-28.03.2025</t>
  </si>
  <si>
    <t>10.02.2025 №13/6-15 (ЮЛ); 10.02.2025 №13/6-14 (ДЛ)</t>
  </si>
  <si>
    <t>11.03.2025-15.04.2025</t>
  </si>
  <si>
    <t>Прокуратура Петропавловского района</t>
  </si>
  <si>
    <t xml:space="preserve">запрос информации о состоянии законности на поднадзорной территории </t>
  </si>
  <si>
    <t>запрос списка инвалидов 1-2 группы</t>
  </si>
  <si>
    <t xml:space="preserve">исполнение законодательства при оказании социальной поддержки и защиты граждан, имеющих детей </t>
  </si>
  <si>
    <t>соблюдение предпринимателями района предельных цен при продаже топлива</t>
  </si>
  <si>
    <t>11.03.2025-10.04.2025</t>
  </si>
  <si>
    <t>Прокуратура Немецкого национального района</t>
  </si>
  <si>
    <t>17.03.2025-31.03.2025</t>
  </si>
  <si>
    <t>акт 18.02.2025</t>
  </si>
  <si>
    <t>28.02.2025 №13/08-02</t>
  </si>
  <si>
    <t>Прокуратура Ключевского района</t>
  </si>
  <si>
    <t>25.02.25 №02-33-2025-118</t>
  </si>
  <si>
    <t>25.02.2025</t>
  </si>
  <si>
    <t>28.02.2025 №02.8-02-2025</t>
  </si>
  <si>
    <t>13.03.2025 №13/1-53</t>
  </si>
  <si>
    <t xml:space="preserve">23.01.2025 № 13/1-01 </t>
  </si>
  <si>
    <t>аки 23.01.2025</t>
  </si>
  <si>
    <t>03.03.2025-03.04.2025</t>
  </si>
  <si>
    <t>10.03.2025 №02-32-2025</t>
  </si>
  <si>
    <t>нарушения санитарных требований, законодательства о противодействии терроризму</t>
  </si>
  <si>
    <t>акт 05.03.2025</t>
  </si>
  <si>
    <t>10.02.2025-05.03.2025</t>
  </si>
  <si>
    <t>05.03.2025 №13/7-7</t>
  </si>
  <si>
    <t>14.03.2025; 30.05.2025</t>
  </si>
  <si>
    <t>03.02.2025 №02-48-2025</t>
  </si>
  <si>
    <t>21.03.2025 № 02-48-2025</t>
  </si>
  <si>
    <t>13.02.2025     №13/9-1</t>
  </si>
  <si>
    <t>20.01.2025-13.02.2025</t>
  </si>
  <si>
    <t>25.02.2025    №13/9-21</t>
  </si>
  <si>
    <t>акт 13.02.2025</t>
  </si>
  <si>
    <t>25.02.2025  №13/9-21 (ДЛ)</t>
  </si>
  <si>
    <t>19.03.2025 № 2503/008-22/33-П/ПВП</t>
  </si>
  <si>
    <t>акт 19.03.2025 №2503/008-22/33-П/АВП</t>
  </si>
  <si>
    <t>10.03.2025-19.03.2025</t>
  </si>
  <si>
    <t>28.02.2025 №02-53-2025</t>
  </si>
  <si>
    <t>проверка продолжается</t>
  </si>
  <si>
    <t>Прокуратура Залесовского района</t>
  </si>
  <si>
    <t>04.02.2025 №02-30-2025/Прдп16-25-20010016</t>
  </si>
  <si>
    <t>14.02.2025 №02/3-03-2025</t>
  </si>
  <si>
    <t>протест 13.03.2025</t>
  </si>
  <si>
    <t xml:space="preserve">привести в соответствие с ТК РФ правила внутреннего трудового распорядка работников </t>
  </si>
  <si>
    <t>21.01.2025 №02-41-2025</t>
  </si>
  <si>
    <t>нарушения законодательство в сфере профилактики и противодействию коррупции</t>
  </si>
  <si>
    <t>акт 09.04.2025</t>
  </si>
  <si>
    <t xml:space="preserve">25.03.2025 №02-49-2025 </t>
  </si>
  <si>
    <t>нарушения законодательства о медицинском обслуживании инвалидов</t>
  </si>
  <si>
    <t>24.03.2025-22.04.2025</t>
  </si>
  <si>
    <t>19.02.2025-04.03.2025</t>
  </si>
  <si>
    <t>акт 21.03.2025</t>
  </si>
  <si>
    <t xml:space="preserve">Прокуратура Тюменцевского района </t>
  </si>
  <si>
    <t>28.02.2025 № 02-50-2025/30</t>
  </si>
  <si>
    <t>заключение трудовых договоров с бывшими гос. служащими</t>
  </si>
  <si>
    <t>о размещении памятки "Осторожно тонкий лед"</t>
  </si>
  <si>
    <t>10.042025</t>
  </si>
  <si>
    <t>акт 04.03.2025</t>
  </si>
  <si>
    <t>11.03.2025 №42 (ЮЛ)</t>
  </si>
  <si>
    <t>11.03.2025 №41 (ЮЛ)</t>
  </si>
  <si>
    <t>11.03.2025 №7/31</t>
  </si>
  <si>
    <t>14.01.2025 № 13/5-4</t>
  </si>
  <si>
    <t>акт 14.01.2025</t>
  </si>
  <si>
    <t>25.02.2025 № 11/41 (ЮЛ)</t>
  </si>
  <si>
    <t>обеспечение граждан техническими средствами реабилитации, требование антитеррористического, пожарного, санитарного законодательства</t>
  </si>
  <si>
    <t>18.02.2025 (ЮЛ); 21.02.2025 (ДЛ)</t>
  </si>
  <si>
    <t>акт 24.02.2025 №2025/009-22/34-В</t>
  </si>
  <si>
    <t>акт 20.02.2025 № б/н</t>
  </si>
  <si>
    <t>08.04.2025 №02-17-2025</t>
  </si>
  <si>
    <t>нарушения федерального законодательства</t>
  </si>
  <si>
    <t>11.03.2025 №13/08-14 (ЮЛ)</t>
  </si>
  <si>
    <t>17.02.2025-27.03.2025</t>
  </si>
  <si>
    <t>Справка 19.03.2025; 27.03.2025</t>
  </si>
  <si>
    <t>оплата ЖКУ</t>
  </si>
  <si>
    <t>ЕДВ сельским специалистам</t>
  </si>
  <si>
    <t>Минсоцзащита АК</t>
  </si>
  <si>
    <t>март-апрель</t>
  </si>
  <si>
    <t>справка 26.03.2025</t>
  </si>
  <si>
    <t>01.02.2025-18.02.2025</t>
  </si>
  <si>
    <t>справка 18.02.2025</t>
  </si>
  <si>
    <t>заполнение заявлений</t>
  </si>
  <si>
    <t>проверка личных дел (выплата первоклассникам)</t>
  </si>
  <si>
    <t>проверка личных дел (удостоверение многодетным семьям)</t>
  </si>
  <si>
    <t>сделки с имуществом совершеннолетних недееспособных граждан</t>
  </si>
  <si>
    <t>прием документов органами опеки</t>
  </si>
  <si>
    <t>справка 20.02.2025</t>
  </si>
  <si>
    <t>признание граждан малоимущими</t>
  </si>
  <si>
    <t>нарушения по заполнению документов и заверению копии документов</t>
  </si>
  <si>
    <r>
      <t>Управление Федеральной службы по надзору в сфере защиты прав потребителей и благополучия человека по Алтайскому краю (</t>
    </r>
    <r>
      <rPr>
        <b/>
        <i/>
        <sz val="13.5"/>
        <rFont val="PT Astra Serif"/>
        <family val="1"/>
        <charset val="204"/>
      </rPr>
      <t>Роспотребнадзор</t>
    </r>
    <r>
      <rPr>
        <sz val="13.5"/>
        <rFont val="PT Astra Serif"/>
        <family val="1"/>
        <charset val="204"/>
      </rPr>
      <t>) (предметом проверок является соблюдение санитарно-эпидемиологических требований к эксплуатации общественных помещений, зданий, оборудования)</t>
    </r>
  </si>
  <si>
    <t>капитальный ремонт здания ЦЗН г.Барнаула</t>
  </si>
  <si>
    <t xml:space="preserve">  25.02.2025№ 11/41</t>
  </si>
  <si>
    <t xml:space="preserve">04.04.2025 (ЮЛ); 22.04.2025 (ДЛ) </t>
  </si>
  <si>
    <t>предупреж-дение (ДЛ)</t>
  </si>
  <si>
    <t>07.04.2025 (ЮЛ); 22.04.2025 (ДЛ)</t>
  </si>
  <si>
    <t>нарушения санитарных требований (административное наказание наложено Роспотребнадзором по АК)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</si>
</sst>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3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PT Astra Serif"/>
      <family val="1"/>
      <charset val="204"/>
    </font>
    <font>
      <sz val="9"/>
      <name val="PT Astra Serif"/>
      <family val="1"/>
      <charset val="204"/>
    </font>
    <font>
      <b/>
      <i/>
      <sz val="16"/>
      <name val="PT Astra Serif"/>
      <family val="1"/>
      <charset val="204"/>
    </font>
    <font>
      <sz val="16"/>
      <name val="PT Astra Serif"/>
      <family val="1"/>
      <charset val="204"/>
    </font>
    <font>
      <b/>
      <i/>
      <sz val="14"/>
      <name val="PT Astra Serif"/>
      <family val="1"/>
      <charset val="204"/>
    </font>
    <font>
      <sz val="11"/>
      <name val="PT Astra Serif"/>
      <family val="1"/>
      <charset val="204"/>
    </font>
    <font>
      <b/>
      <i/>
      <sz val="11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sz val="12"/>
      <name val="PT Astra Serif"/>
      <family val="1"/>
      <charset val="204"/>
    </font>
    <font>
      <b/>
      <sz val="14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4"/>
      <name val="PT Astra Serif"/>
      <family val="1"/>
      <charset val="204"/>
    </font>
    <font>
      <sz val="13"/>
      <name val="PT Astra Serif"/>
      <family val="1"/>
      <charset val="204"/>
    </font>
    <font>
      <sz val="11"/>
      <color indexed="10"/>
      <name val="PT Astra Serif"/>
      <family val="1"/>
      <charset val="204"/>
    </font>
    <font>
      <sz val="11.5"/>
      <name val="PT Astra Serif"/>
      <family val="1"/>
      <charset val="204"/>
    </font>
    <font>
      <b/>
      <sz val="12"/>
      <name val="PT Astra Serif"/>
      <family val="1"/>
      <charset val="204"/>
    </font>
    <font>
      <sz val="13.5"/>
      <name val="PT Astra Serif"/>
      <family val="1"/>
      <charset val="204"/>
    </font>
    <font>
      <b/>
      <sz val="18"/>
      <name val="PT Astra Serif"/>
      <family val="1"/>
      <charset val="204"/>
    </font>
    <font>
      <sz val="18"/>
      <name val="PT Astra Serif"/>
      <family val="1"/>
      <charset val="204"/>
    </font>
    <font>
      <b/>
      <sz val="13.5"/>
      <name val="PT Astra Serif"/>
      <family val="1"/>
      <charset val="204"/>
    </font>
    <font>
      <b/>
      <i/>
      <sz val="13.5"/>
      <name val="PT Astra Serif"/>
      <family val="1"/>
      <charset val="204"/>
    </font>
    <font>
      <b/>
      <sz val="16"/>
      <name val="PT Astra Serif"/>
      <family val="1"/>
      <charset val="204"/>
    </font>
    <font>
      <b/>
      <i/>
      <sz val="12"/>
      <name val="PT Astra Serif"/>
      <family val="1"/>
      <charset val="204"/>
    </font>
    <font>
      <b/>
      <sz val="10"/>
      <name val="PT Astra Serif"/>
      <family val="1"/>
      <charset val="204"/>
    </font>
    <font>
      <b/>
      <sz val="11"/>
      <name val="PT Astra Serif"/>
      <family val="1"/>
      <charset val="204"/>
    </font>
    <font>
      <sz val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31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164" fontId="5" fillId="0" borderId="0" xfId="1" applyNumberFormat="1" applyFont="1" applyAlignment="1">
      <alignment vertical="center"/>
    </xf>
    <xf numFmtId="0" fontId="5" fillId="0" borderId="0" xfId="0" applyFont="1"/>
    <xf numFmtId="0" fontId="6" fillId="0" borderId="0" xfId="0" applyFont="1" applyFill="1"/>
    <xf numFmtId="0" fontId="6" fillId="0" borderId="0" xfId="0" applyNumberFormat="1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/>
    <xf numFmtId="0" fontId="7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5" fillId="0" borderId="50" xfId="0" applyFont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7" fontId="5" fillId="0" borderId="14" xfId="0" applyNumberFormat="1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14" fontId="10" fillId="0" borderId="3" xfId="0" applyNumberFormat="1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/>
    </xf>
    <xf numFmtId="17" fontId="5" fillId="0" borderId="9" xfId="0" applyNumberFormat="1" applyFont="1" applyFill="1" applyBorder="1" applyAlignment="1">
      <alignment horizontal="center" vertical="center"/>
    </xf>
    <xf numFmtId="0" fontId="10" fillId="0" borderId="57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1" fontId="10" fillId="0" borderId="47" xfId="0" applyNumberFormat="1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14" fontId="10" fillId="0" borderId="47" xfId="0" applyNumberFormat="1" applyFont="1" applyFill="1" applyBorder="1" applyAlignment="1">
      <alignment horizontal="center" vertical="center" wrapText="1"/>
    </xf>
    <xf numFmtId="0" fontId="10" fillId="0" borderId="47" xfId="0" applyNumberFormat="1" applyFont="1" applyFill="1" applyBorder="1" applyAlignment="1">
      <alignment horizontal="center" vertical="center" wrapText="1"/>
    </xf>
    <xf numFmtId="14" fontId="10" fillId="0" borderId="47" xfId="0" applyNumberFormat="1" applyFont="1" applyFill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47" xfId="0" applyNumberFormat="1" applyFont="1" applyBorder="1" applyAlignment="1">
      <alignment horizontal="center" vertical="center" wrapText="1"/>
    </xf>
    <xf numFmtId="14" fontId="10" fillId="0" borderId="47" xfId="0" applyNumberFormat="1" applyFont="1" applyBorder="1" applyAlignment="1">
      <alignment horizontal="center" vertical="center" wrapText="1"/>
    </xf>
    <xf numFmtId="3" fontId="10" fillId="0" borderId="47" xfId="0" applyNumberFormat="1" applyFont="1" applyBorder="1" applyAlignment="1">
      <alignment horizontal="center" vertical="center" wrapText="1"/>
    </xf>
    <xf numFmtId="17" fontId="5" fillId="2" borderId="9" xfId="0" applyNumberFormat="1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 wrapText="1"/>
    </xf>
    <xf numFmtId="0" fontId="10" fillId="2" borderId="47" xfId="0" applyNumberFormat="1" applyFont="1" applyFill="1" applyBorder="1" applyAlignment="1">
      <alignment horizontal="center" vertical="center" wrapText="1"/>
    </xf>
    <xf numFmtId="14" fontId="10" fillId="2" borderId="47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6" fillId="2" borderId="0" xfId="0" applyFont="1" applyFill="1"/>
    <xf numFmtId="14" fontId="10" fillId="0" borderId="47" xfId="0" applyNumberFormat="1" applyFont="1" applyBorder="1" applyAlignment="1">
      <alignment horizontal="center" vertical="center"/>
    </xf>
    <xf numFmtId="14" fontId="10" fillId="0" borderId="47" xfId="0" applyNumberFormat="1" applyFont="1" applyBorder="1" applyAlignment="1" applyProtection="1">
      <alignment horizontal="center" vertical="center" wrapText="1"/>
      <protection locked="0"/>
    </xf>
    <xf numFmtId="2" fontId="10" fillId="0" borderId="47" xfId="0" applyNumberFormat="1" applyFont="1" applyBorder="1" applyAlignment="1" applyProtection="1">
      <alignment horizontal="center" vertical="center"/>
      <protection locked="0"/>
    </xf>
    <xf numFmtId="0" fontId="10" fillId="0" borderId="47" xfId="0" applyFont="1" applyFill="1" applyBorder="1" applyAlignment="1" applyProtection="1">
      <alignment horizontal="center" vertical="center" wrapText="1"/>
      <protection locked="0"/>
    </xf>
    <xf numFmtId="14" fontId="10" fillId="0" borderId="47" xfId="0" applyNumberFormat="1" applyFont="1" applyFill="1" applyBorder="1" applyAlignment="1" applyProtection="1">
      <alignment horizontal="center" vertical="center"/>
      <protection locked="0"/>
    </xf>
    <xf numFmtId="0" fontId="10" fillId="0" borderId="47" xfId="0" applyFont="1" applyBorder="1" applyAlignment="1" applyProtection="1">
      <alignment horizontal="center" vertical="center" wrapText="1"/>
      <protection locked="0"/>
    </xf>
    <xf numFmtId="0" fontId="10" fillId="0" borderId="5" xfId="0" applyNumberFormat="1" applyFont="1" applyBorder="1" applyAlignment="1" applyProtection="1">
      <alignment horizontal="center" vertical="center" wrapText="1"/>
      <protection locked="0"/>
    </xf>
    <xf numFmtId="0" fontId="10" fillId="0" borderId="57" xfId="0" applyFont="1" applyBorder="1" applyAlignment="1">
      <alignment horizontal="center" vertical="center" wrapText="1"/>
    </xf>
    <xf numFmtId="49" fontId="10" fillId="0" borderId="47" xfId="0" applyNumberFormat="1" applyFont="1" applyBorder="1" applyAlignment="1">
      <alignment horizontal="center" vertical="center" wrapText="1"/>
    </xf>
    <xf numFmtId="0" fontId="10" fillId="0" borderId="47" xfId="0" applyFont="1" applyBorder="1" applyAlignment="1" applyProtection="1">
      <alignment horizontal="center" vertical="center"/>
      <protection locked="0"/>
    </xf>
    <xf numFmtId="14" fontId="10" fillId="0" borderId="47" xfId="0" applyNumberFormat="1" applyFont="1" applyBorder="1" applyAlignment="1" applyProtection="1">
      <alignment horizontal="center" vertical="center"/>
      <protection locked="0"/>
    </xf>
    <xf numFmtId="0" fontId="10" fillId="0" borderId="53" xfId="0" applyFont="1" applyBorder="1" applyAlignment="1">
      <alignment horizontal="center" vertical="center" wrapText="1"/>
    </xf>
    <xf numFmtId="2" fontId="10" fillId="0" borderId="47" xfId="0" applyNumberFormat="1" applyFont="1" applyBorder="1" applyAlignment="1">
      <alignment horizontal="center" vertical="center" wrapText="1"/>
    </xf>
    <xf numFmtId="17" fontId="5" fillId="0" borderId="10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 wrapText="1"/>
    </xf>
    <xf numFmtId="14" fontId="10" fillId="0" borderId="8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7" fontId="5" fillId="0" borderId="39" xfId="0" applyNumberFormat="1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14" fontId="10" fillId="0" borderId="58" xfId="0" applyNumberFormat="1" applyFont="1" applyFill="1" applyBorder="1" applyAlignment="1">
      <alignment horizontal="center" vertical="center" wrapText="1"/>
    </xf>
    <xf numFmtId="0" fontId="10" fillId="0" borderId="57" xfId="0" applyNumberFormat="1" applyFont="1" applyFill="1" applyBorder="1" applyAlignment="1">
      <alignment horizontal="center" vertical="center" wrapText="1"/>
    </xf>
    <xf numFmtId="14" fontId="10" fillId="0" borderId="57" xfId="0" applyNumberFormat="1" applyFont="1" applyFill="1" applyBorder="1" applyAlignment="1">
      <alignment horizontal="center" vertical="center" wrapText="1"/>
    </xf>
    <xf numFmtId="16" fontId="10" fillId="0" borderId="47" xfId="0" applyNumberFormat="1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 wrapText="1"/>
    </xf>
    <xf numFmtId="17" fontId="5" fillId="0" borderId="9" xfId="0" applyNumberFormat="1" applyFont="1" applyFill="1" applyBorder="1" applyAlignment="1">
      <alignment horizontal="center" vertical="center" wrapText="1"/>
    </xf>
    <xf numFmtId="14" fontId="10" fillId="0" borderId="53" xfId="0" applyNumberFormat="1" applyFont="1" applyBorder="1" applyAlignment="1">
      <alignment horizontal="center" vertical="center" wrapText="1"/>
    </xf>
    <xf numFmtId="0" fontId="10" fillId="0" borderId="53" xfId="0" applyNumberFormat="1" applyFont="1" applyBorder="1" applyAlignment="1">
      <alignment horizontal="center" vertical="center" wrapText="1"/>
    </xf>
    <xf numFmtId="0" fontId="10" fillId="0" borderId="53" xfId="0" applyFont="1" applyBorder="1" applyAlignment="1">
      <alignment wrapText="1"/>
    </xf>
    <xf numFmtId="14" fontId="10" fillId="0" borderId="54" xfId="0" applyNumberFormat="1" applyFont="1" applyBorder="1" applyAlignment="1">
      <alignment horizontal="center" vertical="top" wrapText="1"/>
    </xf>
    <xf numFmtId="17" fontId="5" fillId="0" borderId="51" xfId="0" applyNumberFormat="1" applyFont="1" applyFill="1" applyBorder="1" applyAlignment="1">
      <alignment horizontal="center" vertical="center" wrapText="1"/>
    </xf>
    <xf numFmtId="16" fontId="10" fillId="0" borderId="47" xfId="0" applyNumberFormat="1" applyFont="1" applyBorder="1" applyAlignment="1">
      <alignment horizontal="center" vertical="center" wrapText="1"/>
    </xf>
    <xf numFmtId="14" fontId="10" fillId="0" borderId="53" xfId="0" applyNumberFormat="1" applyFont="1" applyBorder="1" applyAlignment="1">
      <alignment horizontal="center" wrapText="1"/>
    </xf>
    <xf numFmtId="0" fontId="10" fillId="0" borderId="52" xfId="0" applyFont="1" applyFill="1" applyBorder="1" applyAlignment="1">
      <alignment horizontal="center" vertical="center" wrapText="1"/>
    </xf>
    <xf numFmtId="17" fontId="5" fillId="0" borderId="10" xfId="0" applyNumberFormat="1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4" fontId="10" fillId="0" borderId="8" xfId="0" applyNumberFormat="1" applyFont="1" applyBorder="1" applyAlignment="1">
      <alignment horizontal="center" vertical="center" wrapText="1"/>
    </xf>
    <xf numFmtId="0" fontId="10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wrapText="1"/>
    </xf>
    <xf numFmtId="14" fontId="10" fillId="0" borderId="19" xfId="0" applyNumberFormat="1" applyFont="1" applyBorder="1" applyAlignment="1">
      <alignment horizontal="center" vertical="top" wrapText="1"/>
    </xf>
    <xf numFmtId="14" fontId="10" fillId="0" borderId="8" xfId="0" applyNumberFormat="1" applyFont="1" applyBorder="1" applyAlignment="1">
      <alignment horizont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/>
    <xf numFmtId="2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Fill="1"/>
    <xf numFmtId="1" fontId="6" fillId="0" borderId="0" xfId="0" applyNumberFormat="1" applyFont="1" applyFill="1" applyBorder="1"/>
    <xf numFmtId="2" fontId="6" fillId="0" borderId="0" xfId="0" applyNumberFormat="1" applyFont="1" applyFill="1" applyBorder="1"/>
    <xf numFmtId="0" fontId="7" fillId="0" borderId="0" xfId="0" applyFont="1" applyFill="1" applyBorder="1" applyAlignment="1">
      <alignment horizontal="right"/>
    </xf>
    <xf numFmtId="2" fontId="5" fillId="0" borderId="8" xfId="0" applyNumberFormat="1" applyFont="1" applyFill="1" applyBorder="1" applyAlignment="1">
      <alignment horizontal="center" vertical="center"/>
    </xf>
    <xf numFmtId="2" fontId="5" fillId="0" borderId="8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4" fontId="10" fillId="0" borderId="57" xfId="0" applyNumberFormat="1" applyFont="1" applyBorder="1" applyAlignment="1">
      <alignment horizontal="center" vertical="center" wrapText="1"/>
    </xf>
    <xf numFmtId="1" fontId="10" fillId="0" borderId="57" xfId="0" applyNumberFormat="1" applyFont="1" applyBorder="1" applyAlignment="1">
      <alignment horizontal="center" vertical="center" wrapText="1"/>
    </xf>
    <xf numFmtId="2" fontId="10" fillId="0" borderId="57" xfId="0" applyNumberFormat="1" applyFont="1" applyFill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1" fontId="10" fillId="0" borderId="47" xfId="0" applyNumberFormat="1" applyFont="1" applyBorder="1" applyAlignment="1">
      <alignment horizontal="center" vertical="center" wrapText="1"/>
    </xf>
    <xf numFmtId="0" fontId="10" fillId="0" borderId="47" xfId="0" applyFont="1" applyBorder="1" applyAlignment="1">
      <alignment wrapText="1"/>
    </xf>
    <xf numFmtId="2" fontId="10" fillId="0" borderId="47" xfId="0" applyNumberFormat="1" applyFont="1" applyBorder="1" applyAlignment="1">
      <alignment wrapText="1"/>
    </xf>
    <xf numFmtId="0" fontId="10" fillId="0" borderId="47" xfId="0" applyFont="1" applyBorder="1" applyAlignment="1">
      <alignment vertical="center" wrapText="1"/>
    </xf>
    <xf numFmtId="2" fontId="10" fillId="0" borderId="47" xfId="0" applyNumberFormat="1" applyFont="1" applyBorder="1" applyAlignment="1">
      <alignment vertical="center" wrapText="1"/>
    </xf>
    <xf numFmtId="0" fontId="10" fillId="0" borderId="47" xfId="0" applyFont="1" applyFill="1" applyBorder="1" applyAlignment="1">
      <alignment wrapText="1"/>
    </xf>
    <xf numFmtId="2" fontId="10" fillId="0" borderId="47" xfId="0" applyNumberFormat="1" applyFont="1" applyFill="1" applyBorder="1" applyAlignment="1">
      <alignment horizontal="center" vertical="center"/>
    </xf>
    <xf numFmtId="2" fontId="10" fillId="0" borderId="47" xfId="0" applyNumberFormat="1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vertical="center" wrapText="1"/>
    </xf>
    <xf numFmtId="0" fontId="10" fillId="0" borderId="47" xfId="0" applyFont="1" applyFill="1" applyBorder="1" applyAlignment="1">
      <alignment horizontal="left" vertical="center" wrapText="1"/>
    </xf>
    <xf numFmtId="2" fontId="10" fillId="0" borderId="47" xfId="0" applyNumberFormat="1" applyFont="1" applyFill="1" applyBorder="1" applyAlignment="1">
      <alignment wrapText="1"/>
    </xf>
    <xf numFmtId="14" fontId="10" fillId="0" borderId="53" xfId="0" applyNumberFormat="1" applyFont="1" applyFill="1" applyBorder="1" applyAlignment="1">
      <alignment horizontal="center" vertical="center" wrapText="1"/>
    </xf>
    <xf numFmtId="1" fontId="10" fillId="0" borderId="53" xfId="0" applyNumberFormat="1" applyFont="1" applyFill="1" applyBorder="1" applyAlignment="1">
      <alignment horizontal="center" vertical="center" wrapText="1"/>
    </xf>
    <xf numFmtId="2" fontId="10" fillId="0" borderId="53" xfId="0" applyNumberFormat="1" applyFont="1" applyFill="1" applyBorder="1" applyAlignment="1">
      <alignment horizontal="center" vertical="center" wrapText="1"/>
    </xf>
    <xf numFmtId="1" fontId="10" fillId="0" borderId="8" xfId="0" applyNumberFormat="1" applyFont="1" applyFill="1" applyBorder="1" applyAlignment="1">
      <alignment horizontal="center" vertical="center" wrapText="1"/>
    </xf>
    <xf numFmtId="2" fontId="10" fillId="0" borderId="8" xfId="0" applyNumberFormat="1" applyFont="1" applyFill="1" applyBorder="1" applyAlignment="1">
      <alignment horizontal="center" vertical="center" wrapText="1"/>
    </xf>
    <xf numFmtId="17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1" fontId="16" fillId="0" borderId="0" xfId="0" applyNumberFormat="1" applyFont="1" applyFill="1" applyBorder="1" applyAlignment="1">
      <alignment horizontal="center" vertical="center"/>
    </xf>
    <xf numFmtId="2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/>
    <xf numFmtId="2" fontId="6" fillId="0" borderId="0" xfId="0" applyNumberFormat="1" applyFont="1" applyFill="1"/>
    <xf numFmtId="0" fontId="6" fillId="0" borderId="0" xfId="0" applyFont="1" applyFill="1" applyAlignment="1">
      <alignment horizontal="justify" vertical="center" wrapText="1"/>
    </xf>
    <xf numFmtId="0" fontId="5" fillId="0" borderId="8" xfId="0" applyFont="1" applyFill="1" applyBorder="1" applyAlignment="1">
      <alignment vertical="center" wrapText="1"/>
    </xf>
    <xf numFmtId="2" fontId="5" fillId="0" borderId="8" xfId="0" applyNumberFormat="1" applyFont="1" applyFill="1" applyBorder="1" applyAlignment="1">
      <alignment vertical="center" wrapText="1"/>
    </xf>
    <xf numFmtId="17" fontId="6" fillId="0" borderId="39" xfId="0" applyNumberFormat="1" applyFont="1" applyFill="1" applyBorder="1" applyAlignment="1">
      <alignment horizontal="center" vertical="center"/>
    </xf>
    <xf numFmtId="14" fontId="10" fillId="0" borderId="57" xfId="0" applyNumberFormat="1" applyFont="1" applyFill="1" applyBorder="1" applyAlignment="1">
      <alignment vertical="center" wrapText="1"/>
    </xf>
    <xf numFmtId="2" fontId="10" fillId="0" borderId="57" xfId="0" applyNumberFormat="1" applyFont="1" applyFill="1" applyBorder="1" applyAlignment="1">
      <alignment vertical="center" wrapText="1"/>
    </xf>
    <xf numFmtId="14" fontId="10" fillId="0" borderId="57" xfId="0" applyNumberFormat="1" applyFont="1" applyFill="1" applyBorder="1" applyAlignment="1">
      <alignment horizontal="center" vertical="center"/>
    </xf>
    <xf numFmtId="0" fontId="10" fillId="0" borderId="57" xfId="0" applyFont="1" applyFill="1" applyBorder="1" applyAlignment="1">
      <alignment vertical="center" wrapText="1"/>
    </xf>
    <xf numFmtId="0" fontId="10" fillId="0" borderId="57" xfId="0" applyFont="1" applyFill="1" applyBorder="1"/>
    <xf numFmtId="17" fontId="6" fillId="0" borderId="9" xfId="0" applyNumberFormat="1" applyFont="1" applyFill="1" applyBorder="1" applyAlignment="1">
      <alignment horizontal="center" vertical="center"/>
    </xf>
    <xf numFmtId="14" fontId="10" fillId="0" borderId="47" xfId="0" applyNumberFormat="1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10" fillId="0" borderId="48" xfId="0" applyFont="1" applyBorder="1" applyAlignment="1">
      <alignment vertical="center" wrapText="1"/>
    </xf>
    <xf numFmtId="2" fontId="10" fillId="0" borderId="57" xfId="0" applyNumberFormat="1" applyFont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left" vertical="top" wrapText="1"/>
    </xf>
    <xf numFmtId="0" fontId="10" fillId="0" borderId="40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left" vertical="top" wrapText="1"/>
    </xf>
    <xf numFmtId="0" fontId="10" fillId="0" borderId="40" xfId="0" applyFont="1" applyBorder="1" applyAlignment="1">
      <alignment horizontal="center" vertical="center" wrapText="1"/>
    </xf>
    <xf numFmtId="0" fontId="10" fillId="0" borderId="53" xfId="0" applyFont="1" applyFill="1" applyBorder="1" applyAlignment="1">
      <alignment wrapText="1"/>
    </xf>
    <xf numFmtId="0" fontId="10" fillId="0" borderId="47" xfId="0" applyFont="1" applyBorder="1" applyAlignment="1">
      <alignment vertical="top" wrapText="1"/>
    </xf>
    <xf numFmtId="0" fontId="10" fillId="0" borderId="48" xfId="0" applyFont="1" applyBorder="1" applyAlignment="1">
      <alignment horizontal="center" vertical="center" wrapText="1"/>
    </xf>
    <xf numFmtId="0" fontId="5" fillId="0" borderId="46" xfId="0" applyFont="1" applyBorder="1" applyAlignment="1">
      <alignment vertical="top"/>
    </xf>
    <xf numFmtId="0" fontId="10" fillId="0" borderId="48" xfId="0" applyFont="1" applyBorder="1" applyAlignment="1">
      <alignment vertical="top" wrapText="1"/>
    </xf>
    <xf numFmtId="0" fontId="5" fillId="0" borderId="0" xfId="0" applyFont="1" applyBorder="1" applyAlignment="1">
      <alignment vertical="top"/>
    </xf>
    <xf numFmtId="49" fontId="10" fillId="0" borderId="57" xfId="0" applyNumberFormat="1" applyFont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vertical="top" wrapText="1"/>
    </xf>
    <xf numFmtId="17" fontId="6" fillId="0" borderId="51" xfId="0" applyNumberFormat="1" applyFont="1" applyFill="1" applyBorder="1" applyAlignment="1">
      <alignment horizontal="center" vertical="center"/>
    </xf>
    <xf numFmtId="0" fontId="10" fillId="0" borderId="54" xfId="0" applyFont="1" applyFill="1" applyBorder="1" applyAlignment="1">
      <alignment vertical="top" wrapText="1"/>
    </xf>
    <xf numFmtId="17" fontId="6" fillId="0" borderId="10" xfId="0" applyNumberFormat="1" applyFont="1" applyFill="1" applyBorder="1" applyAlignment="1">
      <alignment horizontal="center" vertical="center"/>
    </xf>
    <xf numFmtId="2" fontId="10" fillId="0" borderId="8" xfId="0" applyNumberFormat="1" applyFont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2" fontId="10" fillId="0" borderId="0" xfId="0" applyNumberFormat="1" applyFont="1" applyBorder="1" applyAlignment="1">
      <alignment horizontal="center" vertical="center" wrapText="1"/>
    </xf>
    <xf numFmtId="14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horizontal="center" vertical="top" wrapText="1"/>
    </xf>
    <xf numFmtId="14" fontId="10" fillId="0" borderId="0" xfId="0" applyNumberFormat="1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1" fontId="1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right"/>
    </xf>
    <xf numFmtId="1" fontId="5" fillId="0" borderId="8" xfId="0" applyNumberFormat="1" applyFont="1" applyFill="1" applyBorder="1" applyAlignment="1">
      <alignment horizontal="center" vertical="center"/>
    </xf>
    <xf numFmtId="1" fontId="5" fillId="0" borderId="8" xfId="0" applyNumberFormat="1" applyFont="1" applyFill="1" applyBorder="1" applyAlignment="1">
      <alignment horizontal="center" vertical="center" wrapText="1"/>
    </xf>
    <xf numFmtId="17" fontId="5" fillId="0" borderId="14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1" fontId="10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1" fontId="18" fillId="0" borderId="3" xfId="0" applyNumberFormat="1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47" xfId="0" applyFont="1" applyFill="1" applyBorder="1"/>
    <xf numFmtId="1" fontId="10" fillId="0" borderId="47" xfId="0" applyNumberFormat="1" applyFont="1" applyFill="1" applyBorder="1"/>
    <xf numFmtId="0" fontId="10" fillId="0" borderId="47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 wrapText="1"/>
    </xf>
    <xf numFmtId="1" fontId="10" fillId="0" borderId="47" xfId="0" applyNumberFormat="1" applyFont="1" applyBorder="1" applyAlignment="1">
      <alignment vertical="center" wrapText="1"/>
    </xf>
    <xf numFmtId="0" fontId="15" fillId="0" borderId="47" xfId="0" applyFont="1" applyFill="1" applyBorder="1" applyAlignment="1">
      <alignment horizontal="center" vertical="center" wrapText="1" shrinkToFit="1"/>
    </xf>
    <xf numFmtId="1" fontId="15" fillId="0" borderId="47" xfId="0" applyNumberFormat="1" applyFont="1" applyFill="1" applyBorder="1" applyAlignment="1">
      <alignment horizontal="center" vertical="center" wrapText="1" shrinkToFit="1"/>
    </xf>
    <xf numFmtId="14" fontId="10" fillId="0" borderId="47" xfId="0" applyNumberFormat="1" applyFont="1" applyFill="1" applyBorder="1" applyAlignment="1">
      <alignment horizontal="center" vertical="center" wrapText="1" shrinkToFit="1"/>
    </xf>
    <xf numFmtId="0" fontId="10" fillId="0" borderId="47" xfId="0" applyFont="1" applyFill="1" applyBorder="1" applyAlignment="1">
      <alignment horizontal="center" vertical="center" wrapText="1" shrinkToFit="1"/>
    </xf>
    <xf numFmtId="1" fontId="10" fillId="0" borderId="47" xfId="0" applyNumberFormat="1" applyFont="1" applyFill="1" applyBorder="1" applyAlignment="1">
      <alignment horizontal="center" vertical="center" wrapText="1" shrinkToFit="1"/>
    </xf>
    <xf numFmtId="0" fontId="10" fillId="0" borderId="47" xfId="0" applyFont="1" applyFill="1" applyBorder="1" applyAlignment="1">
      <alignment horizontal="center" vertical="top" wrapText="1" shrinkToFit="1"/>
    </xf>
    <xf numFmtId="1" fontId="10" fillId="0" borderId="47" xfId="0" applyNumberFormat="1" applyFont="1" applyFill="1" applyBorder="1" applyAlignment="1">
      <alignment horizontal="center" vertical="top" wrapText="1" shrinkToFit="1"/>
    </xf>
    <xf numFmtId="0" fontId="15" fillId="0" borderId="47" xfId="0" applyFont="1" applyFill="1" applyBorder="1" applyAlignment="1">
      <alignment horizontal="center" vertical="top" wrapText="1" shrinkToFit="1"/>
    </xf>
    <xf numFmtId="14" fontId="15" fillId="0" borderId="47" xfId="0" applyNumberFormat="1" applyFont="1" applyFill="1" applyBorder="1" applyAlignment="1">
      <alignment horizontal="center" vertical="center" wrapText="1" shrinkToFit="1"/>
    </xf>
    <xf numFmtId="0" fontId="10" fillId="0" borderId="5" xfId="0" applyFont="1" applyFill="1" applyBorder="1" applyAlignment="1">
      <alignment horizontal="center" vertical="center" wrapText="1" shrinkToFit="1"/>
    </xf>
    <xf numFmtId="1" fontId="10" fillId="0" borderId="57" xfId="0" applyNumberFormat="1" applyFont="1" applyFill="1" applyBorder="1" applyAlignment="1">
      <alignment horizontal="center" vertical="center" wrapText="1"/>
    </xf>
    <xf numFmtId="1" fontId="10" fillId="0" borderId="47" xfId="0" applyNumberFormat="1" applyFont="1" applyBorder="1" applyAlignment="1">
      <alignment wrapText="1"/>
    </xf>
    <xf numFmtId="0" fontId="5" fillId="0" borderId="0" xfId="0" applyFont="1" applyFill="1"/>
    <xf numFmtId="1" fontId="10" fillId="0" borderId="53" xfId="0" applyNumberFormat="1" applyFont="1" applyBorder="1" applyAlignment="1">
      <alignment wrapText="1"/>
    </xf>
    <xf numFmtId="2" fontId="10" fillId="0" borderId="64" xfId="0" applyNumberFormat="1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1" fontId="10" fillId="0" borderId="53" xfId="0" applyNumberFormat="1" applyFont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1" fontId="10" fillId="0" borderId="8" xfId="0" applyNumberFormat="1" applyFont="1" applyBorder="1" applyAlignment="1">
      <alignment horizontal="center" vertical="center" wrapText="1"/>
    </xf>
    <xf numFmtId="1" fontId="10" fillId="0" borderId="8" xfId="0" applyNumberFormat="1" applyFont="1" applyBorder="1" applyAlignment="1">
      <alignment wrapText="1"/>
    </xf>
    <xf numFmtId="0" fontId="10" fillId="0" borderId="11" xfId="0" applyFont="1" applyBorder="1" applyAlignment="1">
      <alignment horizontal="center" vertical="center" wrapText="1"/>
    </xf>
    <xf numFmtId="0" fontId="5" fillId="0" borderId="0" xfId="0" applyFont="1" applyFill="1" applyBorder="1"/>
    <xf numFmtId="0" fontId="19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1" fontId="5" fillId="0" borderId="0" xfId="0" applyNumberFormat="1" applyFont="1" applyBorder="1" applyAlignment="1">
      <alignment vertical="center" wrapText="1"/>
    </xf>
    <xf numFmtId="14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wrapText="1"/>
    </xf>
    <xf numFmtId="1" fontId="5" fillId="0" borderId="0" xfId="0" applyNumberFormat="1" applyFont="1" applyBorder="1" applyAlignment="1">
      <alignment wrapText="1"/>
    </xf>
    <xf numFmtId="0" fontId="5" fillId="0" borderId="0" xfId="0" applyFont="1" applyBorder="1" applyAlignment="1">
      <alignment horizontal="left" vertical="top" wrapText="1"/>
    </xf>
    <xf numFmtId="1" fontId="6" fillId="0" borderId="0" xfId="0" applyNumberFormat="1" applyFont="1" applyFill="1" applyAlignment="1">
      <alignment horizontal="center" vertical="center" wrapText="1"/>
    </xf>
    <xf numFmtId="1" fontId="6" fillId="0" borderId="0" xfId="0" applyNumberFormat="1" applyFont="1" applyFill="1" applyAlignment="1">
      <alignment vertical="center"/>
    </xf>
    <xf numFmtId="0" fontId="5" fillId="0" borderId="53" xfId="0" applyFont="1" applyFill="1" applyBorder="1" applyAlignment="1">
      <alignment horizontal="center" vertical="center"/>
    </xf>
    <xf numFmtId="1" fontId="5" fillId="0" borderId="53" xfId="0" applyNumberFormat="1" applyFont="1" applyFill="1" applyBorder="1" applyAlignment="1">
      <alignment vertical="center"/>
    </xf>
    <xf numFmtId="0" fontId="5" fillId="0" borderId="53" xfId="0" applyFont="1" applyFill="1" applyBorder="1" applyAlignment="1">
      <alignment horizontal="center" vertical="center" wrapText="1"/>
    </xf>
    <xf numFmtId="1" fontId="5" fillId="0" borderId="53" xfId="0" applyNumberFormat="1" applyFont="1" applyFill="1" applyBorder="1" applyAlignment="1">
      <alignment horizontal="center" vertical="center"/>
    </xf>
    <xf numFmtId="1" fontId="5" fillId="0" borderId="53" xfId="0" applyNumberFormat="1" applyFont="1" applyFill="1" applyBorder="1" applyAlignment="1">
      <alignment horizontal="center" vertical="center" wrapText="1"/>
    </xf>
    <xf numFmtId="1" fontId="10" fillId="0" borderId="3" xfId="0" applyNumberFormat="1" applyFont="1" applyFill="1" applyBorder="1" applyAlignment="1">
      <alignment vertical="center" wrapText="1"/>
    </xf>
    <xf numFmtId="17" fontId="5" fillId="0" borderId="39" xfId="0" applyNumberFormat="1" applyFont="1" applyFill="1" applyBorder="1" applyAlignment="1">
      <alignment horizontal="center" vertical="center"/>
    </xf>
    <xf numFmtId="0" fontId="10" fillId="0" borderId="64" xfId="0" applyFont="1" applyFill="1" applyBorder="1" applyAlignment="1">
      <alignment horizontal="center" vertical="center" wrapText="1"/>
    </xf>
    <xf numFmtId="14" fontId="10" fillId="0" borderId="64" xfId="0" applyNumberFormat="1" applyFont="1" applyFill="1" applyBorder="1" applyAlignment="1">
      <alignment horizontal="center" vertical="center" wrapText="1"/>
    </xf>
    <xf numFmtId="1" fontId="10" fillId="0" borderId="64" xfId="0" applyNumberFormat="1" applyFont="1" applyFill="1" applyBorder="1" applyAlignment="1">
      <alignment vertical="center" wrapText="1"/>
    </xf>
    <xf numFmtId="1" fontId="10" fillId="0" borderId="64" xfId="0" applyNumberFormat="1" applyFont="1" applyFill="1" applyBorder="1" applyAlignment="1">
      <alignment horizontal="center" vertical="center" wrapText="1"/>
    </xf>
    <xf numFmtId="1" fontId="10" fillId="0" borderId="47" xfId="0" applyNumberFormat="1" applyFont="1" applyFill="1" applyBorder="1" applyAlignment="1">
      <alignment vertical="center" wrapText="1"/>
    </xf>
    <xf numFmtId="0" fontId="10" fillId="0" borderId="47" xfId="0" applyFont="1" applyBorder="1" applyAlignment="1">
      <alignment horizontal="left" vertical="center" wrapText="1"/>
    </xf>
    <xf numFmtId="1" fontId="10" fillId="0" borderId="47" xfId="0" applyNumberFormat="1" applyFont="1" applyBorder="1" applyAlignment="1">
      <alignment horizontal="left" vertical="center" wrapText="1"/>
    </xf>
    <xf numFmtId="1" fontId="10" fillId="0" borderId="47" xfId="0" applyNumberFormat="1" applyFont="1" applyFill="1" applyBorder="1" applyAlignment="1">
      <alignment wrapText="1"/>
    </xf>
    <xf numFmtId="0" fontId="10" fillId="0" borderId="5" xfId="0" applyFont="1" applyFill="1" applyBorder="1" applyAlignment="1">
      <alignment horizontal="center" vertical="center"/>
    </xf>
    <xf numFmtId="14" fontId="10" fillId="0" borderId="53" xfId="0" applyNumberFormat="1" applyFont="1" applyFill="1" applyBorder="1" applyAlignment="1">
      <alignment horizontal="center" vertical="center" wrapText="1"/>
    </xf>
    <xf numFmtId="1" fontId="10" fillId="0" borderId="57" xfId="0" applyNumberFormat="1" applyFont="1" applyFill="1" applyBorder="1" applyAlignment="1">
      <alignment vertical="center" wrapText="1"/>
    </xf>
    <xf numFmtId="0" fontId="10" fillId="0" borderId="57" xfId="0" applyFont="1" applyFill="1" applyBorder="1" applyAlignment="1">
      <alignment wrapText="1"/>
    </xf>
    <xf numFmtId="1" fontId="10" fillId="0" borderId="57" xfId="0" applyNumberFormat="1" applyFont="1" applyFill="1" applyBorder="1" applyAlignment="1">
      <alignment wrapText="1"/>
    </xf>
    <xf numFmtId="0" fontId="10" fillId="0" borderId="45" xfId="0" applyFont="1" applyFill="1" applyBorder="1" applyAlignment="1">
      <alignment horizontal="center" vertical="center" wrapText="1" shrinkToFit="1"/>
    </xf>
    <xf numFmtId="49" fontId="10" fillId="0" borderId="57" xfId="0" applyNumberFormat="1" applyFont="1" applyFill="1" applyBorder="1" applyAlignment="1">
      <alignment horizontal="center" vertical="center" wrapText="1"/>
    </xf>
    <xf numFmtId="1" fontId="10" fillId="0" borderId="57" xfId="0" applyNumberFormat="1" applyFont="1" applyBorder="1" applyAlignment="1">
      <alignment vertical="center" wrapText="1"/>
    </xf>
    <xf numFmtId="1" fontId="10" fillId="0" borderId="47" xfId="0" applyNumberFormat="1" applyFont="1" applyFill="1" applyBorder="1" applyAlignment="1">
      <alignment horizontal="center" wrapText="1"/>
    </xf>
    <xf numFmtId="0" fontId="10" fillId="0" borderId="47" xfId="0" applyFont="1" applyFill="1" applyBorder="1" applyAlignment="1">
      <alignment horizontal="center" vertical="top" wrapText="1"/>
    </xf>
    <xf numFmtId="49" fontId="10" fillId="0" borderId="47" xfId="0" applyNumberFormat="1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17" fontId="10" fillId="0" borderId="53" xfId="0" applyNumberFormat="1" applyFont="1" applyBorder="1" applyAlignment="1">
      <alignment horizontal="center" vertical="center" wrapText="1"/>
    </xf>
    <xf numFmtId="1" fontId="10" fillId="0" borderId="53" xfId="0" applyNumberFormat="1" applyFont="1" applyBorder="1" applyAlignment="1">
      <alignment vertical="center" wrapText="1"/>
    </xf>
    <xf numFmtId="0" fontId="10" fillId="0" borderId="54" xfId="0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6" fillId="0" borderId="47" xfId="0" applyFont="1" applyFill="1" applyBorder="1"/>
    <xf numFmtId="0" fontId="10" fillId="0" borderId="8" xfId="0" applyFont="1" applyFill="1" applyBorder="1" applyAlignment="1">
      <alignment horizontal="center" wrapText="1"/>
    </xf>
    <xf numFmtId="1" fontId="10" fillId="0" borderId="8" xfId="0" applyNumberFormat="1" applyFont="1" applyFill="1" applyBorder="1" applyAlignment="1">
      <alignment vertical="center" wrapText="1"/>
    </xf>
    <xf numFmtId="1" fontId="10" fillId="0" borderId="8" xfId="0" applyNumberFormat="1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left" vertical="top" wrapText="1"/>
    </xf>
    <xf numFmtId="17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1" fontId="5" fillId="0" borderId="0" xfId="0" applyNumberFormat="1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wrapText="1"/>
    </xf>
    <xf numFmtId="1" fontId="16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right" vertical="top"/>
    </xf>
    <xf numFmtId="2" fontId="5" fillId="0" borderId="3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2" fontId="10" fillId="0" borderId="3" xfId="0" applyNumberFormat="1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center" wrapText="1"/>
    </xf>
    <xf numFmtId="0" fontId="10" fillId="0" borderId="64" xfId="0" applyFont="1" applyBorder="1" applyAlignment="1">
      <alignment horizontal="center" vertical="center" wrapText="1"/>
    </xf>
    <xf numFmtId="17" fontId="10" fillId="0" borderId="57" xfId="0" applyNumberFormat="1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wrapText="1"/>
    </xf>
    <xf numFmtId="1" fontId="10" fillId="2" borderId="47" xfId="0" applyNumberFormat="1" applyFont="1" applyFill="1" applyBorder="1" applyAlignment="1">
      <alignment horizontal="center" vertical="center" wrapText="1"/>
    </xf>
    <xf numFmtId="2" fontId="10" fillId="2" borderId="47" xfId="0" applyNumberFormat="1" applyFont="1" applyFill="1" applyBorder="1" applyAlignment="1">
      <alignment horizontal="center" vertical="center" wrapText="1"/>
    </xf>
    <xf numFmtId="14" fontId="10" fillId="0" borderId="47" xfId="0" applyNumberFormat="1" applyFont="1" applyBorder="1" applyAlignment="1">
      <alignment vertical="top" wrapText="1"/>
    </xf>
    <xf numFmtId="0" fontId="6" fillId="3" borderId="0" xfId="0" applyFont="1" applyFill="1"/>
    <xf numFmtId="14" fontId="15" fillId="0" borderId="47" xfId="0" applyNumberFormat="1" applyFont="1" applyBorder="1" applyAlignment="1">
      <alignment horizontal="center" vertical="center" wrapText="1" readingOrder="1"/>
    </xf>
    <xf numFmtId="0" fontId="15" fillId="0" borderId="47" xfId="0" applyFont="1" applyBorder="1" applyAlignment="1">
      <alignment horizontal="center" vertical="center" wrapText="1" readingOrder="1"/>
    </xf>
    <xf numFmtId="0" fontId="10" fillId="0" borderId="57" xfId="0" applyFont="1" applyBorder="1" applyAlignment="1">
      <alignment wrapText="1"/>
    </xf>
    <xf numFmtId="0" fontId="10" fillId="0" borderId="47" xfId="0" applyNumberFormat="1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3" fontId="10" fillId="0" borderId="47" xfId="0" applyNumberFormat="1" applyFont="1" applyBorder="1" applyAlignment="1">
      <alignment wrapText="1"/>
    </xf>
    <xf numFmtId="0" fontId="10" fillId="0" borderId="48" xfId="0" applyFont="1" applyBorder="1" applyAlignment="1">
      <alignment wrapText="1"/>
    </xf>
    <xf numFmtId="2" fontId="10" fillId="0" borderId="45" xfId="0" applyNumberFormat="1" applyFont="1" applyBorder="1" applyAlignment="1">
      <alignment horizontal="center" vertical="center" wrapText="1"/>
    </xf>
    <xf numFmtId="14" fontId="10" fillId="0" borderId="57" xfId="0" applyNumberFormat="1" applyFont="1" applyBorder="1" applyAlignment="1">
      <alignment horizontal="center" wrapText="1"/>
    </xf>
    <xf numFmtId="0" fontId="5" fillId="0" borderId="57" xfId="0" applyFont="1" applyBorder="1" applyAlignment="1">
      <alignment horizontal="center" vertical="center" wrapText="1"/>
    </xf>
    <xf numFmtId="1" fontId="17" fillId="0" borderId="47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vertical="top" wrapText="1"/>
    </xf>
    <xf numFmtId="0" fontId="17" fillId="0" borderId="0" xfId="0" applyFont="1" applyFill="1"/>
    <xf numFmtId="0" fontId="6" fillId="0" borderId="0" xfId="0" applyFont="1" applyFill="1" applyAlignment="1">
      <alignment vertical="top" wrapText="1"/>
    </xf>
    <xf numFmtId="0" fontId="21" fillId="0" borderId="0" xfId="0" applyFont="1" applyFill="1"/>
    <xf numFmtId="0" fontId="21" fillId="2" borderId="0" xfId="0" applyFont="1" applyFill="1"/>
    <xf numFmtId="0" fontId="21" fillId="0" borderId="22" xfId="0" applyFont="1" applyFill="1" applyBorder="1" applyAlignment="1">
      <alignment horizontal="center" vertical="center" textRotation="90" wrapText="1"/>
    </xf>
    <xf numFmtId="0" fontId="21" fillId="0" borderId="21" xfId="0" applyFont="1" applyFill="1" applyBorder="1" applyAlignment="1">
      <alignment horizontal="center" vertical="center" textRotation="90" wrapText="1"/>
    </xf>
    <xf numFmtId="0" fontId="21" fillId="2" borderId="21" xfId="0" applyFont="1" applyFill="1" applyBorder="1" applyAlignment="1">
      <alignment horizontal="center" vertical="center" textRotation="90" wrapText="1"/>
    </xf>
    <xf numFmtId="0" fontId="21" fillId="0" borderId="4" xfId="0" applyFont="1" applyFill="1" applyBorder="1" applyAlignment="1">
      <alignment horizontal="center" vertical="center" textRotation="90" wrapText="1"/>
    </xf>
    <xf numFmtId="0" fontId="25" fillId="0" borderId="22" xfId="0" applyFont="1" applyFill="1" applyBorder="1" applyAlignment="1">
      <alignment horizontal="center" vertical="center" textRotation="90" wrapText="1"/>
    </xf>
    <xf numFmtId="0" fontId="25" fillId="0" borderId="17" xfId="0" applyFont="1" applyFill="1" applyBorder="1" applyAlignment="1">
      <alignment horizontal="center" vertical="center" textRotation="90" wrapText="1"/>
    </xf>
    <xf numFmtId="0" fontId="21" fillId="0" borderId="22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justify" vertical="center" wrapText="1"/>
    </xf>
    <xf numFmtId="0" fontId="21" fillId="0" borderId="21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justify" vertical="center" wrapText="1"/>
    </xf>
    <xf numFmtId="0" fontId="21" fillId="0" borderId="47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1" fillId="0" borderId="56" xfId="0" applyFont="1" applyFill="1" applyBorder="1" applyAlignment="1">
      <alignment horizontal="center" vertical="center"/>
    </xf>
    <xf numFmtId="0" fontId="21" fillId="0" borderId="58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justify" vertical="center" wrapText="1"/>
    </xf>
    <xf numFmtId="0" fontId="21" fillId="0" borderId="1" xfId="0" applyFont="1" applyFill="1" applyBorder="1" applyAlignment="1">
      <alignment vertical="center" wrapText="1"/>
    </xf>
    <xf numFmtId="0" fontId="21" fillId="0" borderId="49" xfId="0" applyFont="1" applyFill="1" applyBorder="1" applyAlignment="1">
      <alignment vertical="center" wrapText="1"/>
    </xf>
    <xf numFmtId="0" fontId="24" fillId="0" borderId="62" xfId="0" applyFont="1" applyFill="1" applyBorder="1" applyAlignment="1">
      <alignment horizontal="center" vertical="center"/>
    </xf>
    <xf numFmtId="0" fontId="24" fillId="0" borderId="52" xfId="0" applyFont="1" applyFill="1" applyBorder="1" applyAlignment="1">
      <alignment horizontal="center" vertical="center"/>
    </xf>
    <xf numFmtId="0" fontId="24" fillId="0" borderId="50" xfId="0" applyFont="1" applyFill="1" applyBorder="1" applyAlignment="1">
      <alignment horizontal="center" vertical="center"/>
    </xf>
    <xf numFmtId="0" fontId="21" fillId="0" borderId="47" xfId="0" applyFont="1" applyFill="1" applyBorder="1" applyAlignment="1">
      <alignment vertical="center" wrapText="1"/>
    </xf>
    <xf numFmtId="0" fontId="21" fillId="0" borderId="51" xfId="0" applyFont="1" applyFill="1" applyBorder="1" applyAlignment="1">
      <alignment horizontal="center" vertical="center"/>
    </xf>
    <xf numFmtId="0" fontId="21" fillId="0" borderId="53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left" vertical="center"/>
    </xf>
    <xf numFmtId="0" fontId="26" fillId="0" borderId="8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6" fillId="0" borderId="26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" fontId="13" fillId="0" borderId="0" xfId="0" applyNumberFormat="1" applyFont="1" applyFill="1"/>
    <xf numFmtId="0" fontId="13" fillId="0" borderId="0" xfId="0" applyFont="1" applyFill="1" applyBorder="1"/>
    <xf numFmtId="1" fontId="13" fillId="0" borderId="0" xfId="0" applyNumberFormat="1" applyFont="1" applyFill="1" applyBorder="1"/>
    <xf numFmtId="1" fontId="27" fillId="0" borderId="0" xfId="0" applyNumberFormat="1" applyFont="1" applyFill="1" applyBorder="1" applyAlignment="1">
      <alignment horizontal="right"/>
    </xf>
    <xf numFmtId="1" fontId="13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1" fontId="5" fillId="0" borderId="18" xfId="0" applyNumberFormat="1" applyFont="1" applyFill="1" applyBorder="1" applyAlignment="1">
      <alignment horizontal="center" vertical="center" wrapText="1"/>
    </xf>
    <xf numFmtId="1" fontId="29" fillId="0" borderId="16" xfId="0" applyNumberFormat="1" applyFont="1" applyFill="1" applyBorder="1" applyAlignment="1">
      <alignment horizontal="center" vertical="center" wrapText="1"/>
    </xf>
    <xf numFmtId="1" fontId="28" fillId="0" borderId="6" xfId="0" applyNumberFormat="1" applyFont="1" applyFill="1" applyBorder="1" applyAlignment="1">
      <alignment horizontal="center" vertical="center" wrapText="1"/>
    </xf>
    <xf numFmtId="1" fontId="28" fillId="0" borderId="13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center" wrapText="1"/>
    </xf>
    <xf numFmtId="1" fontId="13" fillId="0" borderId="9" xfId="0" applyNumberFormat="1" applyFont="1" applyFill="1" applyBorder="1" applyAlignment="1">
      <alignment horizontal="center" vertical="center" wrapText="1"/>
    </xf>
    <xf numFmtId="1" fontId="20" fillId="0" borderId="5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1" fontId="13" fillId="0" borderId="18" xfId="0" applyNumberFormat="1" applyFont="1" applyFill="1" applyBorder="1" applyAlignment="1">
      <alignment horizontal="center" vertical="center" wrapText="1"/>
    </xf>
    <xf numFmtId="1" fontId="13" fillId="0" borderId="16" xfId="0" applyNumberFormat="1" applyFont="1" applyFill="1" applyBorder="1" applyAlignment="1">
      <alignment horizontal="center" vertical="center" wrapText="1"/>
    </xf>
    <xf numFmtId="0" fontId="20" fillId="0" borderId="34" xfId="0" applyFont="1" applyFill="1" applyBorder="1" applyAlignment="1">
      <alignment horizontal="center" vertical="center" wrapText="1"/>
    </xf>
    <xf numFmtId="0" fontId="27" fillId="0" borderId="35" xfId="0" applyFont="1" applyFill="1" applyBorder="1" applyAlignment="1">
      <alignment horizontal="left" vertical="center" wrapText="1"/>
    </xf>
    <xf numFmtId="1" fontId="20" fillId="0" borderId="35" xfId="0" applyNumberFormat="1" applyFont="1" applyFill="1" applyBorder="1" applyAlignment="1">
      <alignment horizontal="center" vertical="center" wrapText="1"/>
    </xf>
    <xf numFmtId="1" fontId="20" fillId="0" borderId="37" xfId="0" applyNumberFormat="1" applyFont="1" applyFill="1" applyBorder="1" applyAlignment="1">
      <alignment horizontal="center" vertical="center" wrapText="1"/>
    </xf>
    <xf numFmtId="1" fontId="20" fillId="0" borderId="34" xfId="0" applyNumberFormat="1" applyFont="1" applyFill="1" applyBorder="1" applyAlignment="1">
      <alignment horizontal="center" vertical="center" wrapText="1"/>
    </xf>
    <xf numFmtId="1" fontId="20" fillId="0" borderId="36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wrapText="1"/>
    </xf>
    <xf numFmtId="0" fontId="13" fillId="0" borderId="39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left" vertical="center" wrapText="1"/>
    </xf>
    <xf numFmtId="1" fontId="13" fillId="0" borderId="12" xfId="0" applyNumberFormat="1" applyFont="1" applyFill="1" applyBorder="1" applyAlignment="1">
      <alignment horizontal="center" vertical="center" wrapText="1"/>
    </xf>
    <xf numFmtId="1" fontId="13" fillId="0" borderId="40" xfId="0" applyNumberFormat="1" applyFont="1" applyFill="1" applyBorder="1" applyAlignment="1">
      <alignment horizontal="center" vertical="center" wrapText="1"/>
    </xf>
    <xf numFmtId="1" fontId="13" fillId="0" borderId="39" xfId="0" applyNumberFormat="1" applyFont="1" applyFill="1" applyBorder="1" applyAlignment="1">
      <alignment horizontal="center" vertical="center" wrapText="1"/>
    </xf>
    <xf numFmtId="1" fontId="20" fillId="0" borderId="17" xfId="0" applyNumberFormat="1" applyFont="1" applyFill="1" applyBorder="1" applyAlignment="1">
      <alignment horizontal="center" vertical="center" wrapText="1"/>
    </xf>
    <xf numFmtId="1" fontId="20" fillId="0" borderId="45" xfId="0" applyNumberFormat="1" applyFont="1" applyFill="1" applyBorder="1" applyAlignment="1">
      <alignment horizontal="center" vertical="center" wrapText="1"/>
    </xf>
    <xf numFmtId="1" fontId="13" fillId="0" borderId="34" xfId="0" applyNumberFormat="1" applyFont="1" applyFill="1" applyBorder="1" applyAlignment="1">
      <alignment horizontal="center" vertical="center" wrapText="1"/>
    </xf>
    <xf numFmtId="1" fontId="13" fillId="0" borderId="35" xfId="0" applyNumberFormat="1" applyFont="1" applyFill="1" applyBorder="1" applyAlignment="1">
      <alignment horizontal="center" vertical="center" wrapText="1"/>
    </xf>
    <xf numFmtId="1" fontId="20" fillId="0" borderId="15" xfId="0" applyNumberFormat="1" applyFont="1" applyFill="1" applyBorder="1" applyAlignment="1">
      <alignment horizontal="center" vertical="center" wrapText="1"/>
    </xf>
    <xf numFmtId="1" fontId="20" fillId="0" borderId="11" xfId="0" applyNumberFormat="1" applyFont="1" applyFill="1" applyBorder="1" applyAlignment="1">
      <alignment horizontal="center" vertical="center" wrapText="1"/>
    </xf>
    <xf numFmtId="1" fontId="13" fillId="0" borderId="22" xfId="0" applyNumberFormat="1" applyFont="1" applyFill="1" applyBorder="1" applyAlignment="1">
      <alignment horizontal="center" vertical="center" wrapText="1"/>
    </xf>
    <xf numFmtId="1" fontId="13" fillId="0" borderId="21" xfId="0" applyNumberFormat="1" applyFont="1" applyFill="1" applyBorder="1" applyAlignment="1">
      <alignment horizontal="center" vertical="center" wrapText="1"/>
    </xf>
    <xf numFmtId="1" fontId="13" fillId="0" borderId="47" xfId="0" applyNumberFormat="1" applyFont="1" applyFill="1" applyBorder="1" applyAlignment="1">
      <alignment horizontal="center" vertical="center" wrapText="1"/>
    </xf>
    <xf numFmtId="1" fontId="13" fillId="0" borderId="55" xfId="0" applyNumberFormat="1" applyFont="1" applyFill="1" applyBorder="1" applyAlignment="1">
      <alignment horizontal="center" vertical="center" wrapText="1"/>
    </xf>
    <xf numFmtId="0" fontId="20" fillId="0" borderId="34" xfId="0" applyFont="1" applyFill="1" applyBorder="1" applyAlignment="1">
      <alignment horizontal="center" vertical="top" wrapText="1"/>
    </xf>
    <xf numFmtId="0" fontId="27" fillId="0" borderId="35" xfId="0" applyFont="1" applyFill="1" applyBorder="1" applyAlignment="1">
      <alignment horizontal="left" vertical="top" wrapText="1"/>
    </xf>
    <xf numFmtId="1" fontId="20" fillId="0" borderId="35" xfId="0" applyNumberFormat="1" applyFont="1" applyFill="1" applyBorder="1" applyAlignment="1">
      <alignment horizontal="center" vertical="top" wrapText="1"/>
    </xf>
    <xf numFmtId="1" fontId="20" fillId="0" borderId="37" xfId="0" applyNumberFormat="1" applyFont="1" applyFill="1" applyBorder="1" applyAlignment="1">
      <alignment horizontal="center" vertical="top" wrapText="1"/>
    </xf>
    <xf numFmtId="0" fontId="20" fillId="0" borderId="0" xfId="0" applyFont="1" applyFill="1" applyAlignment="1">
      <alignment vertical="top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1" fontId="13" fillId="0" borderId="3" xfId="0" applyNumberFormat="1" applyFont="1" applyFill="1" applyBorder="1" applyAlignment="1">
      <alignment horizontal="center" vertical="center" wrapText="1"/>
    </xf>
    <xf numFmtId="1" fontId="13" fillId="0" borderId="7" xfId="0" applyNumberFormat="1" applyFont="1" applyFill="1" applyBorder="1" applyAlignment="1">
      <alignment horizontal="center" vertical="center" wrapText="1"/>
    </xf>
    <xf numFmtId="1" fontId="13" fillId="0" borderId="14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1" fontId="13" fillId="0" borderId="8" xfId="0" applyNumberFormat="1" applyFont="1" applyFill="1" applyBorder="1" applyAlignment="1">
      <alignment horizontal="center" vertical="center" wrapText="1"/>
    </xf>
    <xf numFmtId="1" fontId="13" fillId="0" borderId="19" xfId="0" applyNumberFormat="1" applyFont="1" applyFill="1" applyBorder="1" applyAlignment="1">
      <alignment horizontal="center" vertical="center" wrapText="1"/>
    </xf>
    <xf numFmtId="1" fontId="13" fillId="0" borderId="10" xfId="0" applyNumberFormat="1" applyFont="1" applyFill="1" applyBorder="1" applyAlignment="1">
      <alignment horizontal="center" vertical="center" wrapText="1"/>
    </xf>
    <xf numFmtId="1" fontId="13" fillId="0" borderId="0" xfId="0" applyNumberFormat="1" applyFont="1" applyFill="1" applyAlignment="1">
      <alignment wrapText="1"/>
    </xf>
    <xf numFmtId="0" fontId="13" fillId="0" borderId="34" xfId="0" applyFont="1" applyFill="1" applyBorder="1"/>
    <xf numFmtId="0" fontId="20" fillId="0" borderId="35" xfId="0" applyFont="1" applyFill="1" applyBorder="1"/>
    <xf numFmtId="1" fontId="20" fillId="0" borderId="63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64" xfId="0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wrapText="1"/>
    </xf>
    <xf numFmtId="0" fontId="9" fillId="0" borderId="34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/>
    <xf numFmtId="0" fontId="5" fillId="0" borderId="10" xfId="0" applyFont="1" applyFill="1" applyBorder="1" applyAlignment="1"/>
    <xf numFmtId="0" fontId="5" fillId="0" borderId="21" xfId="0" applyFont="1" applyFill="1" applyBorder="1" applyAlignment="1">
      <alignment horizontal="center" vertical="center" wrapText="1"/>
    </xf>
    <xf numFmtId="0" fontId="5" fillId="0" borderId="64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/>
    <xf numFmtId="0" fontId="5" fillId="0" borderId="8" xfId="0" applyFont="1" applyFill="1" applyBorder="1" applyAlignment="1"/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7" xfId="0" applyNumberFormat="1" applyFont="1" applyFill="1" applyBorder="1" applyAlignment="1"/>
    <xf numFmtId="0" fontId="5" fillId="0" borderId="8" xfId="0" applyNumberFormat="1" applyFont="1" applyFill="1" applyBorder="1" applyAlignment="1"/>
    <xf numFmtId="0" fontId="5" fillId="0" borderId="15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58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wrapText="1"/>
    </xf>
    <xf numFmtId="1" fontId="5" fillId="0" borderId="3" xfId="0" applyNumberFormat="1" applyFont="1" applyFill="1" applyBorder="1" applyAlignment="1">
      <alignment horizontal="center" vertical="center" wrapText="1"/>
    </xf>
    <xf numFmtId="1" fontId="5" fillId="0" borderId="47" xfId="0" applyNumberFormat="1" applyFont="1" applyFill="1" applyBorder="1" applyAlignment="1"/>
    <xf numFmtId="1" fontId="5" fillId="0" borderId="8" xfId="0" applyNumberFormat="1" applyFont="1" applyFill="1" applyBorder="1" applyAlignment="1"/>
    <xf numFmtId="0" fontId="8" fillId="0" borderId="36" xfId="0" applyFont="1" applyFill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vertical="center"/>
    </xf>
    <xf numFmtId="14" fontId="10" fillId="0" borderId="53" xfId="0" applyNumberFormat="1" applyFont="1" applyFill="1" applyBorder="1" applyAlignment="1">
      <alignment horizontal="center" vertical="center" wrapText="1"/>
    </xf>
    <xf numFmtId="0" fontId="5" fillId="0" borderId="51" xfId="0" applyFont="1" applyFill="1" applyBorder="1" applyAlignment="1"/>
    <xf numFmtId="0" fontId="5" fillId="0" borderId="53" xfId="0" applyFont="1" applyFill="1" applyBorder="1" applyAlignment="1"/>
    <xf numFmtId="0" fontId="5" fillId="0" borderId="53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/>
    </xf>
    <xf numFmtId="0" fontId="5" fillId="0" borderId="57" xfId="0" applyFont="1" applyBorder="1"/>
    <xf numFmtId="0" fontId="10" fillId="0" borderId="53" xfId="0" applyNumberFormat="1" applyFont="1" applyFill="1" applyBorder="1" applyAlignment="1">
      <alignment horizontal="center" vertical="center" wrapText="1"/>
    </xf>
    <xf numFmtId="0" fontId="10" fillId="0" borderId="64" xfId="0" applyFont="1" applyBorder="1" applyAlignment="1">
      <alignment horizontal="center" wrapText="1"/>
    </xf>
    <xf numFmtId="0" fontId="5" fillId="0" borderId="64" xfId="0" applyFont="1" applyBorder="1" applyAlignment="1">
      <alignment horizontal="center" wrapText="1"/>
    </xf>
    <xf numFmtId="0" fontId="5" fillId="0" borderId="57" xfId="0" applyFont="1" applyBorder="1" applyAlignment="1">
      <alignment horizontal="center" wrapText="1"/>
    </xf>
    <xf numFmtId="0" fontId="5" fillId="0" borderId="53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top"/>
    </xf>
    <xf numFmtId="0" fontId="5" fillId="0" borderId="0" xfId="0" applyFont="1" applyAlignment="1">
      <alignment horizontal="right"/>
    </xf>
    <xf numFmtId="0" fontId="5" fillId="0" borderId="24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2" fontId="20" fillId="3" borderId="53" xfId="0" applyNumberFormat="1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10" fillId="2" borderId="53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60" xfId="0" applyFont="1" applyFill="1" applyBorder="1" applyAlignment="1"/>
    <xf numFmtId="0" fontId="5" fillId="0" borderId="61" xfId="0" applyFont="1" applyFill="1" applyBorder="1" applyAlignment="1"/>
    <xf numFmtId="0" fontId="24" fillId="0" borderId="14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top" wrapText="1"/>
    </xf>
    <xf numFmtId="0" fontId="24" fillId="0" borderId="31" xfId="0" applyFont="1" applyFill="1" applyBorder="1" applyAlignment="1">
      <alignment horizontal="center" vertical="top" wrapText="1"/>
    </xf>
    <xf numFmtId="0" fontId="21" fillId="0" borderId="31" xfId="0" applyFont="1" applyFill="1" applyBorder="1" applyAlignment="1">
      <alignment wrapText="1"/>
    </xf>
    <xf numFmtId="0" fontId="5" fillId="0" borderId="25" xfId="0" applyFont="1" applyFill="1" applyBorder="1" applyAlignment="1"/>
    <xf numFmtId="0" fontId="22" fillId="0" borderId="0" xfId="0" applyFont="1" applyFill="1" applyAlignment="1">
      <alignment horizontal="center" vertical="center" wrapText="1"/>
    </xf>
    <xf numFmtId="0" fontId="23" fillId="0" borderId="0" xfId="0" applyFont="1" applyFill="1" applyAlignment="1"/>
    <xf numFmtId="1" fontId="5" fillId="0" borderId="3" xfId="0" applyNumberFormat="1" applyFont="1" applyFill="1" applyBorder="1" applyAlignment="1">
      <alignment horizontal="center" vertical="center"/>
    </xf>
    <xf numFmtId="1" fontId="5" fillId="0" borderId="7" xfId="0" applyNumberFormat="1" applyFont="1" applyFill="1" applyBorder="1" applyAlignment="1">
      <alignment horizontal="center" vertical="center"/>
    </xf>
    <xf numFmtId="1" fontId="20" fillId="0" borderId="14" xfId="0" applyNumberFormat="1" applyFont="1" applyFill="1" applyBorder="1" applyAlignment="1">
      <alignment horizontal="center" vertical="center"/>
    </xf>
    <xf numFmtId="1" fontId="28" fillId="0" borderId="3" xfId="0" applyNumberFormat="1" applyFont="1" applyFill="1" applyBorder="1" applyAlignment="1">
      <alignment horizontal="center" vertical="center"/>
    </xf>
    <xf numFmtId="1" fontId="28" fillId="0" borderId="15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Alignment="1">
      <alignment horizontal="center"/>
    </xf>
    <xf numFmtId="0" fontId="9" fillId="0" borderId="29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44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/>
    </xf>
    <xf numFmtId="0" fontId="27" fillId="0" borderId="1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/>
    <xf numFmtId="0" fontId="9" fillId="0" borderId="3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/>
    <xf numFmtId="0" fontId="27" fillId="0" borderId="28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/>
    <xf numFmtId="0" fontId="9" fillId="0" borderId="3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30" fillId="0" borderId="64" xfId="0" applyFont="1" applyBorder="1" applyAlignment="1">
      <alignment horizontal="center" vertical="center" wrapText="1"/>
    </xf>
    <xf numFmtId="0" fontId="30" fillId="0" borderId="57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2"/>
  <sheetViews>
    <sheetView view="pageBreakPreview" topLeftCell="A3" zoomScale="110" zoomScaleNormal="110" zoomScaleSheetLayoutView="110" workbookViewId="0">
      <pane xSplit="2" ySplit="4" topLeftCell="C13" activePane="bottomRight" state="frozen"/>
      <selection activeCell="A3" sqref="A3"/>
      <selection pane="topRight" activeCell="C3" sqref="C3"/>
      <selection pane="bottomLeft" activeCell="A7" sqref="A7"/>
      <selection pane="bottomRight" activeCell="L15" sqref="L15"/>
    </sheetView>
  </sheetViews>
  <sheetFormatPr defaultRowHeight="12"/>
  <cols>
    <col min="1" max="1" width="6.85546875" style="6" customWidth="1"/>
    <col min="2" max="2" width="23.28515625" style="6" customWidth="1"/>
    <col min="3" max="3" width="17.5703125" style="6" customWidth="1"/>
    <col min="4" max="4" width="18.85546875" style="6" customWidth="1"/>
    <col min="5" max="5" width="11.85546875" style="6" customWidth="1"/>
    <col min="6" max="6" width="9.7109375" style="7" customWidth="1"/>
    <col min="7" max="7" width="10.85546875" style="6" customWidth="1"/>
    <col min="8" max="8" width="6.5703125" style="6" hidden="1" customWidth="1"/>
    <col min="9" max="9" width="11.28515625" style="6" customWidth="1"/>
    <col min="10" max="10" width="11.140625" style="6" customWidth="1"/>
    <col min="11" max="11" width="0.140625" style="6" hidden="1" customWidth="1"/>
    <col min="12" max="12" width="11.140625" style="6" customWidth="1"/>
    <col min="13" max="13" width="13.28515625" style="6" customWidth="1"/>
    <col min="14" max="14" width="4.85546875" style="6" hidden="1" customWidth="1"/>
    <col min="15" max="15" width="9.7109375" style="6" customWidth="1"/>
    <col min="16" max="16" width="9.7109375" style="6" hidden="1" customWidth="1"/>
    <col min="17" max="17" width="11.85546875" style="6" customWidth="1"/>
    <col min="18" max="18" width="11.28515625" style="6" customWidth="1"/>
    <col min="19" max="19" width="11.28515625" style="6" hidden="1" customWidth="1"/>
    <col min="20" max="20" width="10.7109375" style="8" customWidth="1"/>
    <col min="21" max="21" width="28.85546875" style="9" customWidth="1"/>
    <col min="22" max="22" width="26.42578125" style="11" customWidth="1"/>
    <col min="23" max="16384" width="9.140625" style="6"/>
  </cols>
  <sheetData>
    <row r="1" spans="1:22" ht="20.25">
      <c r="V1" s="10" t="s">
        <v>12</v>
      </c>
    </row>
    <row r="2" spans="1:22" ht="21" thickBot="1">
      <c r="A2" s="420" t="s">
        <v>254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  <c r="R2" s="421"/>
      <c r="S2" s="421"/>
      <c r="T2" s="421"/>
      <c r="U2" s="421"/>
    </row>
    <row r="3" spans="1:22" ht="14.25" customHeight="1">
      <c r="A3" s="425" t="s">
        <v>63</v>
      </c>
      <c r="B3" s="428" t="s">
        <v>62</v>
      </c>
      <c r="C3" s="431" t="s">
        <v>64</v>
      </c>
      <c r="D3" s="431" t="s">
        <v>9</v>
      </c>
      <c r="E3" s="431" t="s">
        <v>65</v>
      </c>
      <c r="F3" s="434" t="s">
        <v>66</v>
      </c>
      <c r="G3" s="431" t="s">
        <v>72</v>
      </c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431"/>
      <c r="T3" s="431"/>
      <c r="U3" s="431"/>
      <c r="V3" s="437"/>
    </row>
    <row r="4" spans="1:22" ht="40.5" customHeight="1">
      <c r="A4" s="426"/>
      <c r="B4" s="429"/>
      <c r="C4" s="432"/>
      <c r="D4" s="432"/>
      <c r="E4" s="432"/>
      <c r="F4" s="435"/>
      <c r="G4" s="438" t="s">
        <v>67</v>
      </c>
      <c r="H4" s="438"/>
      <c r="I4" s="438"/>
      <c r="J4" s="438" t="s">
        <v>70</v>
      </c>
      <c r="K4" s="438"/>
      <c r="L4" s="438"/>
      <c r="M4" s="442" t="s">
        <v>293</v>
      </c>
      <c r="N4" s="443"/>
      <c r="O4" s="443"/>
      <c r="P4" s="443"/>
      <c r="Q4" s="443"/>
      <c r="R4" s="444"/>
      <c r="S4" s="12"/>
      <c r="T4" s="13" t="s">
        <v>288</v>
      </c>
      <c r="U4" s="438" t="s">
        <v>295</v>
      </c>
      <c r="V4" s="439" t="s">
        <v>71</v>
      </c>
    </row>
    <row r="5" spans="1:22" ht="54" customHeight="1" thickBot="1">
      <c r="A5" s="427"/>
      <c r="B5" s="430"/>
      <c r="C5" s="433"/>
      <c r="D5" s="433"/>
      <c r="E5" s="433"/>
      <c r="F5" s="436"/>
      <c r="G5" s="14" t="s">
        <v>68</v>
      </c>
      <c r="H5" s="14"/>
      <c r="I5" s="15" t="s">
        <v>69</v>
      </c>
      <c r="J5" s="14" t="s">
        <v>68</v>
      </c>
      <c r="K5" s="14"/>
      <c r="L5" s="15" t="s">
        <v>69</v>
      </c>
      <c r="M5" s="15" t="s">
        <v>289</v>
      </c>
      <c r="N5" s="15"/>
      <c r="O5" s="15" t="s">
        <v>290</v>
      </c>
      <c r="P5" s="15"/>
      <c r="Q5" s="15" t="s">
        <v>291</v>
      </c>
      <c r="R5" s="16" t="s">
        <v>287</v>
      </c>
      <c r="S5" s="16"/>
      <c r="T5" s="15" t="s">
        <v>8</v>
      </c>
      <c r="U5" s="441"/>
      <c r="V5" s="440"/>
    </row>
    <row r="6" spans="1:22" ht="21.75" customHeight="1" thickBot="1">
      <c r="A6" s="422" t="s">
        <v>75</v>
      </c>
      <c r="B6" s="423"/>
      <c r="C6" s="423"/>
      <c r="D6" s="423"/>
      <c r="E6" s="423"/>
      <c r="F6" s="423"/>
      <c r="G6" s="423"/>
      <c r="H6" s="423"/>
      <c r="I6" s="423"/>
      <c r="J6" s="423"/>
      <c r="K6" s="423"/>
      <c r="L6" s="423"/>
      <c r="M6" s="423"/>
      <c r="N6" s="423"/>
      <c r="O6" s="423"/>
      <c r="P6" s="423"/>
      <c r="Q6" s="423"/>
      <c r="R6" s="423"/>
      <c r="S6" s="423"/>
      <c r="T6" s="423"/>
      <c r="U6" s="423"/>
      <c r="V6" s="424"/>
    </row>
    <row r="7" spans="1:22" ht="45.75" customHeight="1">
      <c r="A7" s="18">
        <v>45689</v>
      </c>
      <c r="B7" s="19" t="s">
        <v>32</v>
      </c>
      <c r="C7" s="20" t="s">
        <v>292</v>
      </c>
      <c r="D7" s="20" t="s">
        <v>301</v>
      </c>
      <c r="E7" s="20" t="s">
        <v>300</v>
      </c>
      <c r="F7" s="21">
        <v>2025</v>
      </c>
      <c r="G7" s="20" t="s">
        <v>372</v>
      </c>
      <c r="H7" s="20">
        <v>1</v>
      </c>
      <c r="I7" s="22">
        <v>46083</v>
      </c>
      <c r="J7" s="20"/>
      <c r="K7" s="20"/>
      <c r="L7" s="20"/>
      <c r="M7" s="20"/>
      <c r="N7" s="20"/>
      <c r="O7" s="20"/>
      <c r="P7" s="20"/>
      <c r="Q7" s="20"/>
      <c r="R7" s="20"/>
      <c r="S7" s="20"/>
      <c r="T7" s="20" t="s">
        <v>508</v>
      </c>
      <c r="U7" s="20" t="s">
        <v>302</v>
      </c>
      <c r="V7" s="23"/>
    </row>
    <row r="8" spans="1:22" ht="40.5" customHeight="1">
      <c r="A8" s="24">
        <v>45689</v>
      </c>
      <c r="B8" s="449" t="s">
        <v>33</v>
      </c>
      <c r="C8" s="25" t="s">
        <v>292</v>
      </c>
      <c r="D8" s="25" t="s">
        <v>301</v>
      </c>
      <c r="E8" s="26" t="s">
        <v>316</v>
      </c>
      <c r="F8" s="27">
        <v>2025</v>
      </c>
      <c r="G8" s="28"/>
      <c r="H8" s="28"/>
      <c r="I8" s="28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 t="s">
        <v>302</v>
      </c>
      <c r="V8" s="29"/>
    </row>
    <row r="9" spans="1:22" ht="61.5" customHeight="1">
      <c r="A9" s="24">
        <v>45717</v>
      </c>
      <c r="B9" s="419"/>
      <c r="C9" s="25" t="s">
        <v>396</v>
      </c>
      <c r="D9" s="31" t="s">
        <v>309</v>
      </c>
      <c r="E9" s="32">
        <v>45734</v>
      </c>
      <c r="F9" s="33">
        <v>2025</v>
      </c>
      <c r="G9" s="26"/>
      <c r="H9" s="26"/>
      <c r="I9" s="34"/>
      <c r="J9" s="26"/>
      <c r="K9" s="26"/>
      <c r="L9" s="26"/>
      <c r="M9" s="26"/>
      <c r="N9" s="26"/>
      <c r="O9" s="26"/>
      <c r="P9" s="26"/>
      <c r="Q9" s="26"/>
      <c r="R9" s="35"/>
      <c r="S9" s="35"/>
      <c r="T9" s="26"/>
      <c r="U9" s="35"/>
      <c r="V9" s="36" t="s">
        <v>397</v>
      </c>
    </row>
    <row r="10" spans="1:22" ht="53.25" customHeight="1">
      <c r="A10" s="24">
        <v>45689</v>
      </c>
      <c r="B10" s="37" t="s">
        <v>76</v>
      </c>
      <c r="C10" s="413" t="s">
        <v>292</v>
      </c>
      <c r="D10" s="25" t="s">
        <v>301</v>
      </c>
      <c r="E10" s="26" t="s">
        <v>316</v>
      </c>
      <c r="F10" s="27">
        <v>2025</v>
      </c>
      <c r="G10" s="26" t="s">
        <v>581</v>
      </c>
      <c r="H10" s="26">
        <v>1</v>
      </c>
      <c r="I10" s="32">
        <v>46013</v>
      </c>
      <c r="J10" s="26"/>
      <c r="K10" s="26"/>
      <c r="L10" s="32"/>
      <c r="M10" s="26" t="s">
        <v>639</v>
      </c>
      <c r="N10" s="26">
        <v>1</v>
      </c>
      <c r="O10" s="26">
        <v>5000</v>
      </c>
      <c r="P10" s="26">
        <v>5000</v>
      </c>
      <c r="Q10" s="32">
        <v>45733</v>
      </c>
      <c r="R10" s="26"/>
      <c r="S10" s="26"/>
      <c r="T10" s="26" t="s">
        <v>580</v>
      </c>
      <c r="U10" s="26" t="s">
        <v>302</v>
      </c>
      <c r="V10" s="38"/>
    </row>
    <row r="11" spans="1:22" ht="51" customHeight="1">
      <c r="A11" s="24">
        <v>45717</v>
      </c>
      <c r="B11" s="37" t="s">
        <v>77</v>
      </c>
      <c r="C11" s="26" t="s">
        <v>292</v>
      </c>
      <c r="D11" s="39" t="s">
        <v>301</v>
      </c>
      <c r="E11" s="39" t="s">
        <v>571</v>
      </c>
      <c r="F11" s="40">
        <v>2025</v>
      </c>
      <c r="G11" s="39"/>
      <c r="H11" s="39"/>
      <c r="I11" s="41"/>
      <c r="J11" s="39"/>
      <c r="K11" s="39"/>
      <c r="L11" s="41"/>
      <c r="M11" s="39"/>
      <c r="N11" s="39"/>
      <c r="O11" s="42"/>
      <c r="P11" s="42"/>
      <c r="Q11" s="42"/>
      <c r="R11" s="42"/>
      <c r="S11" s="42"/>
      <c r="T11" s="32"/>
      <c r="U11" s="26" t="s">
        <v>607</v>
      </c>
      <c r="V11" s="36"/>
    </row>
    <row r="12" spans="1:22" s="49" customFormat="1" ht="49.5" customHeight="1">
      <c r="A12" s="43"/>
      <c r="B12" s="44" t="s">
        <v>34</v>
      </c>
      <c r="C12" s="45"/>
      <c r="D12" s="45"/>
      <c r="E12" s="45"/>
      <c r="F12" s="46"/>
      <c r="G12" s="45"/>
      <c r="H12" s="45"/>
      <c r="I12" s="47"/>
      <c r="J12" s="45"/>
      <c r="K12" s="45"/>
      <c r="L12" s="45"/>
      <c r="M12" s="45"/>
      <c r="N12" s="45"/>
      <c r="O12" s="45"/>
      <c r="P12" s="45"/>
      <c r="Q12" s="47"/>
      <c r="R12" s="45"/>
      <c r="S12" s="45"/>
      <c r="T12" s="45"/>
      <c r="U12" s="45"/>
      <c r="V12" s="48"/>
    </row>
    <row r="13" spans="1:22" ht="63.75" customHeight="1">
      <c r="A13" s="24">
        <v>45717</v>
      </c>
      <c r="B13" s="449" t="s">
        <v>268</v>
      </c>
      <c r="C13" s="449" t="s">
        <v>369</v>
      </c>
      <c r="D13" s="450" t="s">
        <v>301</v>
      </c>
      <c r="E13" s="41" t="s">
        <v>386</v>
      </c>
      <c r="F13" s="40">
        <v>2025</v>
      </c>
      <c r="G13" s="41">
        <v>45737</v>
      </c>
      <c r="H13" s="39">
        <v>1</v>
      </c>
      <c r="I13" s="50">
        <v>46037</v>
      </c>
      <c r="J13" s="41">
        <v>45769</v>
      </c>
      <c r="K13" s="40">
        <v>1</v>
      </c>
      <c r="L13" s="39" t="s">
        <v>416</v>
      </c>
      <c r="M13" s="51" t="s">
        <v>660</v>
      </c>
      <c r="N13" s="52">
        <v>2</v>
      </c>
      <c r="O13" s="53">
        <v>100000</v>
      </c>
      <c r="P13" s="53">
        <v>100000</v>
      </c>
      <c r="Q13" s="54">
        <v>45762</v>
      </c>
      <c r="R13" s="55" t="s">
        <v>661</v>
      </c>
      <c r="S13" s="55"/>
      <c r="T13" s="55" t="s">
        <v>620</v>
      </c>
      <c r="U13" s="55" t="s">
        <v>385</v>
      </c>
      <c r="V13" s="56"/>
    </row>
    <row r="14" spans="1:22" ht="63" customHeight="1">
      <c r="A14" s="24">
        <v>45717</v>
      </c>
      <c r="B14" s="418"/>
      <c r="C14" s="419"/>
      <c r="D14" s="451"/>
      <c r="E14" s="41" t="s">
        <v>387</v>
      </c>
      <c r="F14" s="40">
        <v>2025</v>
      </c>
      <c r="G14" s="41">
        <v>45737</v>
      </c>
      <c r="H14" s="39">
        <v>1</v>
      </c>
      <c r="I14" s="41">
        <v>46037</v>
      </c>
      <c r="J14" s="41">
        <v>45769</v>
      </c>
      <c r="K14" s="40">
        <v>1</v>
      </c>
      <c r="L14" s="39" t="s">
        <v>340</v>
      </c>
      <c r="M14" s="51" t="s">
        <v>662</v>
      </c>
      <c r="N14" s="52">
        <v>2</v>
      </c>
      <c r="O14" s="53">
        <v>100000</v>
      </c>
      <c r="P14" s="53">
        <v>100000</v>
      </c>
      <c r="Q14" s="54">
        <v>45763</v>
      </c>
      <c r="R14" s="55" t="s">
        <v>661</v>
      </c>
      <c r="S14" s="59"/>
      <c r="T14" s="55" t="s">
        <v>620</v>
      </c>
      <c r="U14" s="55" t="s">
        <v>385</v>
      </c>
      <c r="V14" s="56"/>
    </row>
    <row r="15" spans="1:22" ht="59.25" customHeight="1">
      <c r="A15" s="24">
        <v>45717</v>
      </c>
      <c r="B15" s="419"/>
      <c r="C15" s="25" t="s">
        <v>396</v>
      </c>
      <c r="D15" s="31" t="s">
        <v>309</v>
      </c>
      <c r="E15" s="41">
        <v>45733</v>
      </c>
      <c r="F15" s="40">
        <v>2025</v>
      </c>
      <c r="G15" s="39"/>
      <c r="H15" s="39"/>
      <c r="I15" s="41"/>
      <c r="J15" s="41"/>
      <c r="K15" s="58"/>
      <c r="L15" s="39"/>
      <c r="M15" s="60"/>
      <c r="N15" s="60"/>
      <c r="O15" s="55"/>
      <c r="P15" s="55"/>
      <c r="Q15" s="59"/>
      <c r="R15" s="59"/>
      <c r="S15" s="59"/>
      <c r="T15" s="55"/>
      <c r="U15" s="55"/>
      <c r="V15" s="56" t="s">
        <v>397</v>
      </c>
    </row>
    <row r="16" spans="1:22" ht="36" customHeight="1">
      <c r="A16" s="24">
        <v>45658</v>
      </c>
      <c r="B16" s="449" t="s">
        <v>35</v>
      </c>
      <c r="C16" s="26" t="s">
        <v>292</v>
      </c>
      <c r="D16" s="26" t="s">
        <v>306</v>
      </c>
      <c r="E16" s="32">
        <v>45671</v>
      </c>
      <c r="F16" s="33">
        <v>2025</v>
      </c>
      <c r="G16" s="26" t="s">
        <v>630</v>
      </c>
      <c r="H16" s="26">
        <v>1</v>
      </c>
      <c r="I16" s="32">
        <v>45687</v>
      </c>
      <c r="J16" s="26"/>
      <c r="K16" s="26"/>
      <c r="L16" s="32"/>
      <c r="M16" s="26"/>
      <c r="N16" s="26"/>
      <c r="O16" s="26"/>
      <c r="P16" s="26"/>
      <c r="Q16" s="26"/>
      <c r="R16" s="26"/>
      <c r="S16" s="26"/>
      <c r="T16" s="26" t="s">
        <v>631</v>
      </c>
      <c r="U16" s="26" t="s">
        <v>302</v>
      </c>
      <c r="V16" s="36"/>
    </row>
    <row r="17" spans="1:22" ht="60.75" customHeight="1">
      <c r="A17" s="24">
        <v>45717</v>
      </c>
      <c r="B17" s="452"/>
      <c r="C17" s="25" t="s">
        <v>396</v>
      </c>
      <c r="D17" s="31" t="s">
        <v>309</v>
      </c>
      <c r="E17" s="32">
        <v>45730</v>
      </c>
      <c r="F17" s="33">
        <v>2025</v>
      </c>
      <c r="G17" s="26"/>
      <c r="H17" s="26"/>
      <c r="I17" s="32"/>
      <c r="J17" s="26"/>
      <c r="K17" s="26"/>
      <c r="L17" s="32"/>
      <c r="M17" s="26"/>
      <c r="N17" s="26"/>
      <c r="O17" s="26"/>
      <c r="P17" s="26"/>
      <c r="Q17" s="26"/>
      <c r="R17" s="26"/>
      <c r="S17" s="26"/>
      <c r="T17" s="26"/>
      <c r="U17" s="26"/>
      <c r="V17" s="36" t="s">
        <v>397</v>
      </c>
    </row>
    <row r="18" spans="1:22" ht="63.75" customHeight="1">
      <c r="A18" s="24">
        <v>45717</v>
      </c>
      <c r="B18" s="61" t="s">
        <v>282</v>
      </c>
      <c r="C18" s="25" t="s">
        <v>396</v>
      </c>
      <c r="D18" s="31" t="s">
        <v>309</v>
      </c>
      <c r="E18" s="41">
        <v>45729</v>
      </c>
      <c r="F18" s="40">
        <v>2025</v>
      </c>
      <c r="G18" s="39"/>
      <c r="H18" s="39"/>
      <c r="I18" s="41"/>
      <c r="J18" s="39"/>
      <c r="K18" s="39"/>
      <c r="L18" s="39"/>
      <c r="M18" s="39"/>
      <c r="N18" s="39"/>
      <c r="O18" s="62"/>
      <c r="P18" s="62"/>
      <c r="Q18" s="41"/>
      <c r="R18" s="26"/>
      <c r="S18" s="26"/>
      <c r="T18" s="26"/>
      <c r="U18" s="26"/>
      <c r="V18" s="36" t="s">
        <v>397</v>
      </c>
    </row>
    <row r="19" spans="1:22" ht="51.75" customHeight="1">
      <c r="A19" s="24"/>
      <c r="B19" s="416" t="s">
        <v>36</v>
      </c>
      <c r="C19" s="26"/>
      <c r="D19" s="26"/>
      <c r="E19" s="26"/>
      <c r="F19" s="33"/>
      <c r="G19" s="26"/>
      <c r="H19" s="26"/>
      <c r="I19" s="32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32"/>
      <c r="U19" s="26"/>
      <c r="V19" s="36"/>
    </row>
    <row r="20" spans="1:22" ht="90.75" customHeight="1" thickBot="1">
      <c r="A20" s="63">
        <v>45658</v>
      </c>
      <c r="B20" s="64" t="s">
        <v>37</v>
      </c>
      <c r="C20" s="64" t="s">
        <v>292</v>
      </c>
      <c r="D20" s="64" t="s">
        <v>301</v>
      </c>
      <c r="E20" s="64" t="s">
        <v>439</v>
      </c>
      <c r="F20" s="65">
        <v>2025</v>
      </c>
      <c r="G20" s="64" t="s">
        <v>530</v>
      </c>
      <c r="H20" s="64">
        <v>1</v>
      </c>
      <c r="I20" s="66" t="s">
        <v>531</v>
      </c>
      <c r="J20" s="64"/>
      <c r="K20" s="64"/>
      <c r="L20" s="64"/>
      <c r="M20" s="64" t="s">
        <v>570</v>
      </c>
      <c r="N20" s="64">
        <v>2</v>
      </c>
      <c r="O20" s="64" t="s">
        <v>529</v>
      </c>
      <c r="P20" s="64">
        <f>10000+15000</f>
        <v>25000</v>
      </c>
      <c r="Q20" s="66" t="s">
        <v>634</v>
      </c>
      <c r="R20" s="64"/>
      <c r="S20" s="64"/>
      <c r="T20" s="66" t="s">
        <v>528</v>
      </c>
      <c r="U20" s="64" t="s">
        <v>302</v>
      </c>
      <c r="V20" s="67"/>
    </row>
    <row r="21" spans="1:22" ht="18.75" customHeight="1" thickBot="1">
      <c r="A21" s="445" t="s">
        <v>119</v>
      </c>
      <c r="B21" s="446"/>
      <c r="C21" s="447"/>
      <c r="D21" s="447"/>
      <c r="E21" s="447"/>
      <c r="F21" s="447"/>
      <c r="G21" s="447"/>
      <c r="H21" s="447"/>
      <c r="I21" s="447"/>
      <c r="J21" s="447"/>
      <c r="K21" s="447"/>
      <c r="L21" s="447"/>
      <c r="M21" s="447"/>
      <c r="N21" s="447"/>
      <c r="O21" s="447"/>
      <c r="P21" s="447"/>
      <c r="Q21" s="447"/>
      <c r="R21" s="447"/>
      <c r="S21" s="447"/>
      <c r="T21" s="447"/>
      <c r="U21" s="447"/>
      <c r="V21" s="448"/>
    </row>
    <row r="22" spans="1:22" ht="51" customHeight="1">
      <c r="A22" s="68">
        <v>45689</v>
      </c>
      <c r="B22" s="417" t="s">
        <v>102</v>
      </c>
      <c r="C22" s="20" t="s">
        <v>298</v>
      </c>
      <c r="D22" s="20" t="s">
        <v>306</v>
      </c>
      <c r="E22" s="70" t="s">
        <v>317</v>
      </c>
      <c r="F22" s="71">
        <v>2024</v>
      </c>
      <c r="G22" s="25"/>
      <c r="H22" s="25"/>
      <c r="I22" s="72"/>
      <c r="J22" s="73"/>
      <c r="K22" s="33"/>
      <c r="L22" s="32"/>
      <c r="M22" s="32"/>
      <c r="N22" s="32"/>
      <c r="O22" s="26"/>
      <c r="P22" s="26"/>
      <c r="Q22" s="26"/>
      <c r="R22" s="26"/>
      <c r="S22" s="25"/>
      <c r="T22" s="25"/>
      <c r="U22" s="25" t="s">
        <v>494</v>
      </c>
      <c r="V22" s="74" t="s">
        <v>318</v>
      </c>
    </row>
    <row r="23" spans="1:22" ht="36.75" customHeight="1">
      <c r="A23" s="75">
        <v>45689</v>
      </c>
      <c r="B23" s="418"/>
      <c r="C23" s="26" t="s">
        <v>536</v>
      </c>
      <c r="D23" s="26" t="s">
        <v>301</v>
      </c>
      <c r="E23" s="76" t="s">
        <v>303</v>
      </c>
      <c r="F23" s="77">
        <v>2024</v>
      </c>
      <c r="G23" s="61"/>
      <c r="H23" s="61"/>
      <c r="I23" s="76"/>
      <c r="J23" s="61"/>
      <c r="K23" s="77"/>
      <c r="L23" s="76"/>
      <c r="M23" s="78"/>
      <c r="N23" s="78"/>
      <c r="O23" s="78"/>
      <c r="P23" s="78"/>
      <c r="Q23" s="78"/>
      <c r="R23" s="79"/>
      <c r="S23" s="79"/>
      <c r="T23" s="76" t="s">
        <v>568</v>
      </c>
      <c r="U23" s="26" t="s">
        <v>341</v>
      </c>
      <c r="V23" s="36"/>
    </row>
    <row r="24" spans="1:22" ht="49.5" customHeight="1">
      <c r="A24" s="80">
        <v>45717</v>
      </c>
      <c r="B24" s="419"/>
      <c r="C24" s="25" t="s">
        <v>298</v>
      </c>
      <c r="D24" s="37" t="s">
        <v>306</v>
      </c>
      <c r="E24" s="76" t="s">
        <v>618</v>
      </c>
      <c r="F24" s="77">
        <v>2025</v>
      </c>
      <c r="G24" s="61"/>
      <c r="H24" s="61"/>
      <c r="I24" s="76"/>
      <c r="J24" s="81" t="s">
        <v>616</v>
      </c>
      <c r="K24" s="40">
        <v>1</v>
      </c>
      <c r="L24" s="41">
        <v>45772</v>
      </c>
      <c r="M24" s="78"/>
      <c r="N24" s="78"/>
      <c r="O24" s="78"/>
      <c r="P24" s="78"/>
      <c r="Q24" s="78"/>
      <c r="R24" s="79"/>
      <c r="S24" s="79"/>
      <c r="T24" s="82"/>
      <c r="U24" s="37" t="s">
        <v>617</v>
      </c>
      <c r="V24" s="83"/>
    </row>
    <row r="25" spans="1:22" ht="63.75" customHeight="1" thickBot="1">
      <c r="A25" s="84">
        <v>45689</v>
      </c>
      <c r="B25" s="85" t="s">
        <v>103</v>
      </c>
      <c r="C25" s="86" t="s">
        <v>621</v>
      </c>
      <c r="D25" s="64" t="s">
        <v>306</v>
      </c>
      <c r="E25" s="87">
        <v>45716</v>
      </c>
      <c r="F25" s="88">
        <v>2025</v>
      </c>
      <c r="G25" s="86"/>
      <c r="H25" s="86"/>
      <c r="I25" s="87"/>
      <c r="J25" s="86" t="s">
        <v>622</v>
      </c>
      <c r="K25" s="86">
        <v>1</v>
      </c>
      <c r="L25" s="87">
        <v>45719</v>
      </c>
      <c r="M25" s="89"/>
      <c r="N25" s="89"/>
      <c r="O25" s="89"/>
      <c r="P25" s="89"/>
      <c r="Q25" s="89"/>
      <c r="R25" s="90"/>
      <c r="S25" s="90"/>
      <c r="T25" s="91"/>
      <c r="U25" s="64" t="s">
        <v>385</v>
      </c>
      <c r="V25" s="67"/>
    </row>
    <row r="26" spans="1:22" ht="27" customHeight="1">
      <c r="A26" s="92"/>
      <c r="B26" s="93"/>
      <c r="C26" s="93"/>
      <c r="D26" s="93"/>
      <c r="E26" s="94"/>
      <c r="F26" s="95"/>
      <c r="G26" s="93"/>
      <c r="H26" s="93"/>
      <c r="I26" s="93"/>
      <c r="J26" s="93"/>
      <c r="K26" s="93"/>
      <c r="L26" s="94"/>
      <c r="M26" s="93"/>
      <c r="N26" s="93"/>
      <c r="O26" s="93"/>
      <c r="P26" s="93"/>
      <c r="Q26" s="93"/>
      <c r="R26" s="93"/>
      <c r="S26" s="93"/>
      <c r="T26" s="93"/>
      <c r="U26" s="96"/>
      <c r="V26" s="97"/>
    </row>
    <row r="27" spans="1:22" ht="33" hidden="1" customHeight="1">
      <c r="A27" s="92"/>
      <c r="B27" s="98" t="s">
        <v>279</v>
      </c>
      <c r="C27" s="93"/>
      <c r="D27" s="93"/>
      <c r="E27" s="93"/>
      <c r="F27" s="95"/>
      <c r="G27" s="93"/>
      <c r="H27" s="93">
        <f>SUM(H7:H20)</f>
        <v>6</v>
      </c>
      <c r="I27" s="93"/>
      <c r="J27" s="93"/>
      <c r="K27" s="99">
        <f>SUM(K7:K20)</f>
        <v>2</v>
      </c>
      <c r="L27" s="93"/>
      <c r="M27" s="93"/>
      <c r="N27" s="93">
        <f>SUM(N7:N20)</f>
        <v>7</v>
      </c>
      <c r="O27" s="93"/>
      <c r="P27" s="93">
        <f t="shared" ref="P27:S27" si="0">SUM(P7:P20)</f>
        <v>230000</v>
      </c>
      <c r="Q27" s="93"/>
      <c r="R27" s="93"/>
      <c r="S27" s="93">
        <f t="shared" si="0"/>
        <v>0</v>
      </c>
      <c r="T27" s="100"/>
      <c r="U27" s="96"/>
      <c r="V27" s="100"/>
    </row>
    <row r="28" spans="1:22" ht="36" hidden="1" customHeight="1">
      <c r="A28" s="101"/>
      <c r="B28" s="102" t="s">
        <v>280</v>
      </c>
      <c r="C28" s="101"/>
      <c r="D28" s="101"/>
      <c r="E28" s="101"/>
      <c r="F28" s="103"/>
      <c r="G28" s="101"/>
      <c r="H28" s="102">
        <f>SUM(H22:H25)</f>
        <v>0</v>
      </c>
      <c r="I28" s="101"/>
      <c r="J28" s="101"/>
      <c r="K28" s="104">
        <f>SUM(K22:K25)</f>
        <v>2</v>
      </c>
      <c r="L28" s="101"/>
      <c r="M28" s="101"/>
      <c r="N28" s="104">
        <f>SUM(N22:N25)</f>
        <v>0</v>
      </c>
      <c r="O28" s="104"/>
      <c r="P28" s="104">
        <f t="shared" ref="P28:S28" si="1">SUM(P22:P25)</f>
        <v>0</v>
      </c>
      <c r="Q28" s="104"/>
      <c r="R28" s="104"/>
      <c r="S28" s="104">
        <f t="shared" si="1"/>
        <v>0</v>
      </c>
      <c r="T28" s="105"/>
      <c r="U28" s="106"/>
      <c r="V28" s="107"/>
    </row>
    <row r="29" spans="1:22" ht="30" hidden="1" customHeight="1">
      <c r="A29" s="101"/>
      <c r="B29" s="108" t="s">
        <v>281</v>
      </c>
      <c r="C29" s="101"/>
      <c r="D29" s="101"/>
      <c r="E29" s="101"/>
      <c r="F29" s="103"/>
      <c r="G29" s="101"/>
      <c r="H29" s="102">
        <f>H27+H28</f>
        <v>6</v>
      </c>
      <c r="I29" s="101"/>
      <c r="J29" s="101"/>
      <c r="K29" s="104">
        <f>K27+K28</f>
        <v>4</v>
      </c>
      <c r="L29" s="101"/>
      <c r="M29" s="101"/>
      <c r="N29" s="104">
        <f>N27+N28</f>
        <v>7</v>
      </c>
      <c r="O29" s="104"/>
      <c r="P29" s="104">
        <f t="shared" ref="P29:S29" si="2">P27+P28</f>
        <v>230000</v>
      </c>
      <c r="Q29" s="104"/>
      <c r="R29" s="104"/>
      <c r="S29" s="104">
        <f t="shared" si="2"/>
        <v>0</v>
      </c>
      <c r="T29" s="105"/>
      <c r="U29" s="106"/>
      <c r="V29" s="107"/>
    </row>
    <row r="31" spans="1:22" ht="15.75">
      <c r="Q31" s="109"/>
    </row>
    <row r="32" spans="1:22" ht="15.75">
      <c r="Q32" s="109"/>
    </row>
  </sheetData>
  <mergeCells count="21">
    <mergeCell ref="B8:B9"/>
    <mergeCell ref="C13:C14"/>
    <mergeCell ref="D13:D14"/>
    <mergeCell ref="B13:B15"/>
    <mergeCell ref="B16:B17"/>
    <mergeCell ref="B22:B24"/>
    <mergeCell ref="A2:U2"/>
    <mergeCell ref="A6:V6"/>
    <mergeCell ref="A3:A5"/>
    <mergeCell ref="B3:B5"/>
    <mergeCell ref="C3:C5"/>
    <mergeCell ref="D3:D5"/>
    <mergeCell ref="E3:E5"/>
    <mergeCell ref="F3:F5"/>
    <mergeCell ref="G3:V3"/>
    <mergeCell ref="G4:I4"/>
    <mergeCell ref="V4:V5"/>
    <mergeCell ref="J4:L4"/>
    <mergeCell ref="U4:U5"/>
    <mergeCell ref="M4:R4"/>
    <mergeCell ref="A21:V21"/>
  </mergeCells>
  <phoneticPr fontId="1" type="noConversion"/>
  <pageMargins left="0.15748031496062992" right="0.15748031496062992" top="0.59055118110236227" bottom="0.19685039370078741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31"/>
  <sheetViews>
    <sheetView view="pageBreakPreview" topLeftCell="A2" zoomScaleNormal="80" zoomScaleSheetLayoutView="100" workbookViewId="0">
      <pane xSplit="2" ySplit="5" topLeftCell="C14" activePane="bottomRight" state="frozen"/>
      <selection activeCell="A2" sqref="A2"/>
      <selection pane="topRight" activeCell="C2" sqref="C2"/>
      <selection pane="bottomLeft" activeCell="A7" sqref="A7"/>
      <selection pane="bottomRight" activeCell="O21" sqref="O21"/>
    </sheetView>
  </sheetViews>
  <sheetFormatPr defaultRowHeight="12"/>
  <cols>
    <col min="1" max="1" width="7.5703125" style="6" customWidth="1"/>
    <col min="2" max="2" width="24.42578125" style="6" customWidth="1"/>
    <col min="3" max="3" width="23.85546875" style="6" customWidth="1"/>
    <col min="4" max="4" width="18.7109375" style="6" customWidth="1"/>
    <col min="5" max="5" width="13" style="6" customWidth="1"/>
    <col min="6" max="6" width="11" style="149" customWidth="1"/>
    <col min="7" max="7" width="11" style="6" customWidth="1"/>
    <col min="8" max="8" width="11" style="150" hidden="1" customWidth="1"/>
    <col min="9" max="9" width="12.140625" style="6" customWidth="1"/>
    <col min="10" max="10" width="10.7109375" style="6" customWidth="1"/>
    <col min="11" max="11" width="10.7109375" style="150" hidden="1" customWidth="1"/>
    <col min="12" max="12" width="12.28515625" style="6" customWidth="1"/>
    <col min="13" max="13" width="12.85546875" style="6" customWidth="1"/>
    <col min="14" max="14" width="13.28515625" style="150" hidden="1" customWidth="1"/>
    <col min="15" max="15" width="7.28515625" style="6" customWidth="1"/>
    <col min="16" max="16" width="9" style="6" hidden="1" customWidth="1"/>
    <col min="17" max="17" width="11" style="6" customWidth="1"/>
    <col min="18" max="19" width="11.85546875" style="6" customWidth="1"/>
    <col min="20" max="20" width="32.28515625" style="6" customWidth="1"/>
    <col min="21" max="21" width="30.7109375" style="151" customWidth="1"/>
    <col min="22" max="22" width="16.7109375" style="101" customWidth="1"/>
    <col min="23" max="16384" width="9.140625" style="6"/>
  </cols>
  <sheetData>
    <row r="1" spans="1:25" ht="21" customHeight="1">
      <c r="A1" s="101"/>
      <c r="B1" s="101"/>
      <c r="C1" s="101"/>
      <c r="D1" s="101"/>
      <c r="E1" s="101"/>
      <c r="F1" s="110"/>
      <c r="G1" s="101"/>
      <c r="H1" s="111"/>
      <c r="I1" s="101"/>
      <c r="J1" s="101"/>
      <c r="K1" s="111"/>
      <c r="L1" s="101"/>
      <c r="M1" s="101"/>
      <c r="N1" s="111"/>
      <c r="O1" s="101"/>
      <c r="P1" s="101"/>
      <c r="Q1" s="101"/>
      <c r="R1" s="101"/>
      <c r="S1" s="101"/>
      <c r="T1" s="101"/>
      <c r="U1" s="112" t="s">
        <v>13</v>
      </c>
    </row>
    <row r="2" spans="1:25" ht="21" thickBot="1">
      <c r="A2" s="420" t="s">
        <v>253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  <c r="R2" s="457"/>
      <c r="S2" s="457"/>
      <c r="T2" s="457"/>
      <c r="U2" s="457"/>
    </row>
    <row r="3" spans="1:25" ht="12.75" customHeight="1">
      <c r="A3" s="425" t="s">
        <v>63</v>
      </c>
      <c r="B3" s="431" t="s">
        <v>62</v>
      </c>
      <c r="C3" s="431" t="s">
        <v>64</v>
      </c>
      <c r="D3" s="431" t="s">
        <v>9</v>
      </c>
      <c r="E3" s="431" t="s">
        <v>65</v>
      </c>
      <c r="F3" s="458" t="s">
        <v>66</v>
      </c>
      <c r="G3" s="431" t="s">
        <v>72</v>
      </c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431"/>
      <c r="T3" s="431"/>
      <c r="U3" s="437"/>
    </row>
    <row r="4" spans="1:25" ht="25.5" customHeight="1">
      <c r="A4" s="426"/>
      <c r="B4" s="432"/>
      <c r="C4" s="432"/>
      <c r="D4" s="432"/>
      <c r="E4" s="432"/>
      <c r="F4" s="459"/>
      <c r="G4" s="438" t="s">
        <v>67</v>
      </c>
      <c r="H4" s="438"/>
      <c r="I4" s="438"/>
      <c r="J4" s="438" t="s">
        <v>70</v>
      </c>
      <c r="K4" s="438"/>
      <c r="L4" s="438"/>
      <c r="M4" s="442" t="s">
        <v>293</v>
      </c>
      <c r="N4" s="443"/>
      <c r="O4" s="443"/>
      <c r="P4" s="443"/>
      <c r="Q4" s="443"/>
      <c r="R4" s="444"/>
      <c r="S4" s="13" t="s">
        <v>288</v>
      </c>
      <c r="T4" s="438" t="s">
        <v>295</v>
      </c>
      <c r="U4" s="439" t="s">
        <v>71</v>
      </c>
    </row>
    <row r="5" spans="1:25" ht="66.75" customHeight="1" thickBot="1">
      <c r="A5" s="427"/>
      <c r="B5" s="433"/>
      <c r="C5" s="433"/>
      <c r="D5" s="433"/>
      <c r="E5" s="433"/>
      <c r="F5" s="460"/>
      <c r="G5" s="14" t="s">
        <v>68</v>
      </c>
      <c r="H5" s="113"/>
      <c r="I5" s="15" t="s">
        <v>69</v>
      </c>
      <c r="J5" s="14" t="s">
        <v>68</v>
      </c>
      <c r="K5" s="113"/>
      <c r="L5" s="15" t="s">
        <v>69</v>
      </c>
      <c r="M5" s="15" t="s">
        <v>289</v>
      </c>
      <c r="N5" s="114"/>
      <c r="O5" s="15" t="s">
        <v>290</v>
      </c>
      <c r="P5" s="15"/>
      <c r="Q5" s="15" t="s">
        <v>291</v>
      </c>
      <c r="R5" s="15" t="s">
        <v>287</v>
      </c>
      <c r="S5" s="15" t="s">
        <v>68</v>
      </c>
      <c r="T5" s="441"/>
      <c r="U5" s="440"/>
      <c r="V5" s="115"/>
      <c r="W5" s="116"/>
      <c r="X5" s="116"/>
      <c r="Y5" s="116"/>
    </row>
    <row r="6" spans="1:25" ht="20.25" customHeight="1" thickBot="1">
      <c r="A6" s="454" t="s">
        <v>30</v>
      </c>
      <c r="B6" s="455"/>
      <c r="C6" s="455"/>
      <c r="D6" s="455"/>
      <c r="E6" s="455"/>
      <c r="F6" s="455"/>
      <c r="G6" s="455"/>
      <c r="H6" s="455"/>
      <c r="I6" s="455"/>
      <c r="J6" s="455"/>
      <c r="K6" s="455"/>
      <c r="L6" s="455"/>
      <c r="M6" s="455"/>
      <c r="N6" s="455"/>
      <c r="O6" s="455"/>
      <c r="P6" s="455"/>
      <c r="Q6" s="455"/>
      <c r="R6" s="455"/>
      <c r="S6" s="455"/>
      <c r="T6" s="455"/>
      <c r="U6" s="456"/>
      <c r="V6" s="115"/>
      <c r="W6" s="116"/>
      <c r="X6" s="116"/>
      <c r="Y6" s="116"/>
    </row>
    <row r="7" spans="1:25" ht="93" customHeight="1">
      <c r="A7" s="68">
        <v>45658</v>
      </c>
      <c r="B7" s="19" t="s">
        <v>104</v>
      </c>
      <c r="C7" s="31" t="s">
        <v>369</v>
      </c>
      <c r="D7" s="31" t="s">
        <v>301</v>
      </c>
      <c r="E7" s="117" t="s">
        <v>423</v>
      </c>
      <c r="F7" s="118">
        <v>2025</v>
      </c>
      <c r="G7" s="25" t="s">
        <v>424</v>
      </c>
      <c r="H7" s="119">
        <v>1</v>
      </c>
      <c r="I7" s="72" t="s">
        <v>427</v>
      </c>
      <c r="J7" s="25" t="s">
        <v>425</v>
      </c>
      <c r="K7" s="119">
        <v>1</v>
      </c>
      <c r="L7" s="25" t="s">
        <v>340</v>
      </c>
      <c r="M7" s="25" t="s">
        <v>426</v>
      </c>
      <c r="N7" s="119">
        <v>1</v>
      </c>
      <c r="O7" s="25"/>
      <c r="P7" s="25"/>
      <c r="Q7" s="25"/>
      <c r="R7" s="412" t="s">
        <v>428</v>
      </c>
      <c r="S7" s="117" t="s">
        <v>509</v>
      </c>
      <c r="T7" s="31" t="s">
        <v>385</v>
      </c>
      <c r="U7" s="74"/>
      <c r="V7" s="115"/>
      <c r="W7" s="116"/>
      <c r="X7" s="116"/>
      <c r="Y7" s="116"/>
    </row>
    <row r="8" spans="1:25" ht="80.25" customHeight="1">
      <c r="A8" s="68">
        <v>45658</v>
      </c>
      <c r="B8" s="449" t="s">
        <v>92</v>
      </c>
      <c r="C8" s="31" t="s">
        <v>292</v>
      </c>
      <c r="D8" s="31" t="s">
        <v>301</v>
      </c>
      <c r="E8" s="117" t="s">
        <v>423</v>
      </c>
      <c r="F8" s="118">
        <v>2025</v>
      </c>
      <c r="G8" s="25" t="s">
        <v>499</v>
      </c>
      <c r="H8" s="119">
        <v>1</v>
      </c>
      <c r="I8" s="72">
        <v>46052</v>
      </c>
      <c r="J8" s="25"/>
      <c r="K8" s="119"/>
      <c r="L8" s="25"/>
      <c r="M8" s="25" t="s">
        <v>532</v>
      </c>
      <c r="N8" s="119">
        <v>2</v>
      </c>
      <c r="O8" s="25" t="s">
        <v>533</v>
      </c>
      <c r="P8" s="25">
        <v>10000</v>
      </c>
      <c r="Q8" s="72">
        <v>45705</v>
      </c>
      <c r="R8" s="31"/>
      <c r="S8" s="117" t="s">
        <v>510</v>
      </c>
      <c r="T8" s="31" t="s">
        <v>302</v>
      </c>
      <c r="U8" s="74"/>
      <c r="V8" s="115"/>
      <c r="W8" s="116"/>
      <c r="X8" s="116"/>
      <c r="Y8" s="116"/>
    </row>
    <row r="9" spans="1:25" ht="34.5" customHeight="1">
      <c r="A9" s="75">
        <v>45717</v>
      </c>
      <c r="B9" s="453"/>
      <c r="C9" s="120" t="s">
        <v>369</v>
      </c>
      <c r="D9" s="31" t="s">
        <v>306</v>
      </c>
      <c r="E9" s="41">
        <v>45744</v>
      </c>
      <c r="F9" s="121">
        <v>2025</v>
      </c>
      <c r="G9" s="39" t="s">
        <v>500</v>
      </c>
      <c r="H9" s="62">
        <v>1</v>
      </c>
      <c r="I9" s="41">
        <v>45931</v>
      </c>
      <c r="J9" s="39"/>
      <c r="K9" s="62"/>
      <c r="L9" s="41"/>
      <c r="M9" s="122"/>
      <c r="N9" s="123"/>
      <c r="O9" s="122"/>
      <c r="P9" s="122"/>
      <c r="Q9" s="122"/>
      <c r="R9" s="122"/>
      <c r="S9" s="39" t="s">
        <v>511</v>
      </c>
      <c r="T9" s="39" t="s">
        <v>385</v>
      </c>
      <c r="U9" s="74"/>
      <c r="V9" s="115"/>
      <c r="W9" s="116"/>
      <c r="X9" s="116"/>
      <c r="Y9" s="116"/>
    </row>
    <row r="10" spans="1:25" ht="36" customHeight="1">
      <c r="A10" s="75">
        <v>45658</v>
      </c>
      <c r="B10" s="449" t="s">
        <v>252</v>
      </c>
      <c r="C10" s="449" t="s">
        <v>292</v>
      </c>
      <c r="D10" s="450" t="s">
        <v>306</v>
      </c>
      <c r="E10" s="41">
        <v>45680</v>
      </c>
      <c r="F10" s="121"/>
      <c r="G10" s="41" t="s">
        <v>587</v>
      </c>
      <c r="H10" s="62">
        <v>1</v>
      </c>
      <c r="I10" s="41">
        <v>45733</v>
      </c>
      <c r="J10" s="39"/>
      <c r="K10" s="62"/>
      <c r="L10" s="124"/>
      <c r="M10" s="39"/>
      <c r="N10" s="125"/>
      <c r="O10" s="124"/>
      <c r="P10" s="124"/>
      <c r="Q10" s="126"/>
      <c r="R10" s="39"/>
      <c r="S10" s="32" t="s">
        <v>588</v>
      </c>
      <c r="T10" s="39" t="s">
        <v>302</v>
      </c>
      <c r="U10" s="36"/>
      <c r="V10" s="115"/>
      <c r="W10" s="116"/>
      <c r="X10" s="116"/>
      <c r="Y10" s="116"/>
    </row>
    <row r="11" spans="1:25" ht="39" customHeight="1">
      <c r="A11" s="75">
        <v>45717</v>
      </c>
      <c r="B11" s="419"/>
      <c r="C11" s="419"/>
      <c r="D11" s="451"/>
      <c r="E11" s="41">
        <v>45729</v>
      </c>
      <c r="F11" s="121"/>
      <c r="G11" s="58" t="s">
        <v>586</v>
      </c>
      <c r="H11" s="62">
        <v>1</v>
      </c>
      <c r="I11" s="41">
        <v>45734</v>
      </c>
      <c r="J11" s="39"/>
      <c r="K11" s="62"/>
      <c r="L11" s="124"/>
      <c r="M11" s="39"/>
      <c r="N11" s="125"/>
      <c r="O11" s="124"/>
      <c r="P11" s="124"/>
      <c r="Q11" s="126"/>
      <c r="R11" s="39"/>
      <c r="S11" s="32" t="s">
        <v>521</v>
      </c>
      <c r="T11" s="39" t="s">
        <v>302</v>
      </c>
      <c r="U11" s="36"/>
      <c r="V11" s="115"/>
      <c r="W11" s="116"/>
      <c r="X11" s="116"/>
      <c r="Y11" s="116"/>
    </row>
    <row r="12" spans="1:25" ht="74.25" customHeight="1">
      <c r="A12" s="75"/>
      <c r="B12" s="37" t="s">
        <v>110</v>
      </c>
      <c r="C12" s="37"/>
      <c r="D12" s="39"/>
      <c r="E12" s="39"/>
      <c r="F12" s="121"/>
      <c r="G12" s="39"/>
      <c r="H12" s="62"/>
      <c r="I12" s="41"/>
      <c r="J12" s="39"/>
      <c r="K12" s="62"/>
      <c r="L12" s="39"/>
      <c r="M12" s="39"/>
      <c r="N12" s="62"/>
      <c r="O12" s="39"/>
      <c r="P12" s="39"/>
      <c r="Q12" s="41"/>
      <c r="R12" s="39"/>
      <c r="S12" s="41"/>
      <c r="T12" s="39"/>
      <c r="U12" s="36"/>
      <c r="V12" s="115"/>
      <c r="W12" s="116"/>
      <c r="X12" s="116"/>
      <c r="Y12" s="116"/>
    </row>
    <row r="13" spans="1:25" ht="75.75" customHeight="1">
      <c r="A13" s="75">
        <v>45717</v>
      </c>
      <c r="B13" s="61" t="s">
        <v>80</v>
      </c>
      <c r="C13" s="39" t="s">
        <v>369</v>
      </c>
      <c r="D13" s="39" t="s">
        <v>301</v>
      </c>
      <c r="E13" s="41" t="s">
        <v>370</v>
      </c>
      <c r="F13" s="121">
        <v>2025</v>
      </c>
      <c r="G13" s="34">
        <v>45729</v>
      </c>
      <c r="H13" s="127">
        <v>1</v>
      </c>
      <c r="I13" s="34">
        <v>45882</v>
      </c>
      <c r="J13" s="26"/>
      <c r="K13" s="128"/>
      <c r="L13" s="26"/>
      <c r="M13" s="34">
        <v>45733</v>
      </c>
      <c r="N13" s="127">
        <v>1</v>
      </c>
      <c r="O13" s="129"/>
      <c r="P13" s="129"/>
      <c r="Q13" s="130"/>
      <c r="R13" s="26" t="s">
        <v>497</v>
      </c>
      <c r="S13" s="32" t="s">
        <v>521</v>
      </c>
      <c r="T13" s="26" t="s">
        <v>385</v>
      </c>
      <c r="U13" s="36"/>
      <c r="V13" s="6"/>
      <c r="W13" s="116"/>
      <c r="X13" s="116"/>
      <c r="Y13" s="116"/>
    </row>
    <row r="14" spans="1:25" ht="44.25" customHeight="1">
      <c r="A14" s="75">
        <v>45658</v>
      </c>
      <c r="B14" s="450" t="s">
        <v>106</v>
      </c>
      <c r="C14" s="39" t="s">
        <v>266</v>
      </c>
      <c r="D14" s="26" t="s">
        <v>301</v>
      </c>
      <c r="E14" s="32" t="s">
        <v>311</v>
      </c>
      <c r="F14" s="27" t="s">
        <v>310</v>
      </c>
      <c r="G14" s="26"/>
      <c r="H14" s="128"/>
      <c r="I14" s="32"/>
      <c r="J14" s="26"/>
      <c r="K14" s="128"/>
      <c r="L14" s="32"/>
      <c r="M14" s="126"/>
      <c r="N14" s="131"/>
      <c r="O14" s="126"/>
      <c r="P14" s="126"/>
      <c r="Q14" s="126"/>
      <c r="R14" s="26"/>
      <c r="S14" s="32" t="s">
        <v>512</v>
      </c>
      <c r="T14" s="26" t="s">
        <v>312</v>
      </c>
      <c r="U14" s="36"/>
      <c r="V14" s="96"/>
      <c r="W14" s="116"/>
      <c r="X14" s="116"/>
      <c r="Y14" s="116"/>
    </row>
    <row r="15" spans="1:25" ht="44.25" customHeight="1">
      <c r="A15" s="75">
        <v>45658</v>
      </c>
      <c r="B15" s="453"/>
      <c r="C15" s="31" t="s">
        <v>369</v>
      </c>
      <c r="D15" s="25" t="s">
        <v>420</v>
      </c>
      <c r="E15" s="32">
        <v>45671</v>
      </c>
      <c r="F15" s="27">
        <v>2025</v>
      </c>
      <c r="G15" s="26"/>
      <c r="H15" s="128"/>
      <c r="I15" s="32"/>
      <c r="J15" s="26"/>
      <c r="K15" s="128"/>
      <c r="L15" s="32"/>
      <c r="M15" s="126"/>
      <c r="N15" s="131"/>
      <c r="O15" s="126"/>
      <c r="P15" s="126"/>
      <c r="Q15" s="126"/>
      <c r="R15" s="35"/>
      <c r="S15" s="32" t="s">
        <v>421</v>
      </c>
      <c r="T15" s="26"/>
      <c r="U15" s="36" t="s">
        <v>422</v>
      </c>
      <c r="V15" s="96"/>
      <c r="W15" s="116"/>
      <c r="X15" s="116"/>
      <c r="Y15" s="116"/>
    </row>
    <row r="16" spans="1:25" ht="51" customHeight="1">
      <c r="A16" s="75">
        <v>45689</v>
      </c>
      <c r="B16" s="453"/>
      <c r="C16" s="25" t="s">
        <v>396</v>
      </c>
      <c r="D16" s="31" t="s">
        <v>309</v>
      </c>
      <c r="E16" s="32">
        <v>45708</v>
      </c>
      <c r="F16" s="33">
        <v>2025</v>
      </c>
      <c r="G16" s="32"/>
      <c r="H16" s="128"/>
      <c r="I16" s="32"/>
      <c r="J16" s="26"/>
      <c r="K16" s="128"/>
      <c r="L16" s="32"/>
      <c r="M16" s="126"/>
      <c r="N16" s="131"/>
      <c r="O16" s="126"/>
      <c r="P16" s="126"/>
      <c r="Q16" s="126"/>
      <c r="R16" s="35"/>
      <c r="S16" s="26"/>
      <c r="T16" s="26"/>
      <c r="U16" s="36" t="s">
        <v>397</v>
      </c>
      <c r="V16" s="96"/>
      <c r="W16" s="116"/>
      <c r="X16" s="116"/>
      <c r="Y16" s="116"/>
    </row>
    <row r="17" spans="1:22" ht="58.5" customHeight="1">
      <c r="A17" s="75">
        <v>45689</v>
      </c>
      <c r="B17" s="449" t="s">
        <v>82</v>
      </c>
      <c r="C17" s="25" t="s">
        <v>396</v>
      </c>
      <c r="D17" s="31" t="s">
        <v>309</v>
      </c>
      <c r="E17" s="32">
        <v>45715</v>
      </c>
      <c r="F17" s="33">
        <v>2025</v>
      </c>
      <c r="G17" s="32"/>
      <c r="H17" s="128"/>
      <c r="I17" s="32"/>
      <c r="J17" s="26"/>
      <c r="K17" s="128"/>
      <c r="L17" s="26"/>
      <c r="M17" s="26"/>
      <c r="N17" s="128"/>
      <c r="O17" s="26"/>
      <c r="P17" s="26"/>
      <c r="Q17" s="32"/>
      <c r="R17" s="26"/>
      <c r="S17" s="32"/>
      <c r="T17" s="26"/>
      <c r="U17" s="36" t="s">
        <v>397</v>
      </c>
    </row>
    <row r="18" spans="1:22" ht="42" customHeight="1">
      <c r="A18" s="80">
        <v>45689</v>
      </c>
      <c r="B18" s="453"/>
      <c r="C18" s="26" t="s">
        <v>292</v>
      </c>
      <c r="D18" s="26" t="s">
        <v>306</v>
      </c>
      <c r="E18" s="132" t="s">
        <v>419</v>
      </c>
      <c r="F18" s="133">
        <v>2025</v>
      </c>
      <c r="G18" s="132" t="s">
        <v>418</v>
      </c>
      <c r="H18" s="134">
        <v>1</v>
      </c>
      <c r="I18" s="132">
        <v>45764</v>
      </c>
      <c r="J18" s="37"/>
      <c r="K18" s="134"/>
      <c r="L18" s="37"/>
      <c r="M18" s="37"/>
      <c r="N18" s="134"/>
      <c r="O18" s="37"/>
      <c r="P18" s="37"/>
      <c r="Q18" s="132"/>
      <c r="R18" s="37"/>
      <c r="S18" s="132"/>
      <c r="T18" s="37" t="s">
        <v>302</v>
      </c>
      <c r="U18" s="83"/>
    </row>
    <row r="19" spans="1:22" ht="76.5" customHeight="1" thickBot="1">
      <c r="A19" s="84">
        <v>45658</v>
      </c>
      <c r="B19" s="64" t="s">
        <v>93</v>
      </c>
      <c r="C19" s="64" t="s">
        <v>292</v>
      </c>
      <c r="D19" s="64" t="s">
        <v>301</v>
      </c>
      <c r="E19" s="64" t="s">
        <v>314</v>
      </c>
      <c r="F19" s="135">
        <v>2025</v>
      </c>
      <c r="G19" s="64" t="s">
        <v>315</v>
      </c>
      <c r="H19" s="136">
        <v>1</v>
      </c>
      <c r="I19" s="66">
        <v>46042</v>
      </c>
      <c r="J19" s="66"/>
      <c r="K19" s="136"/>
      <c r="L19" s="66"/>
      <c r="M19" s="64"/>
      <c r="N19" s="136"/>
      <c r="O19" s="64"/>
      <c r="P19" s="64"/>
      <c r="Q19" s="64"/>
      <c r="R19" s="64"/>
      <c r="S19" s="64" t="s">
        <v>512</v>
      </c>
      <c r="T19" s="64" t="s">
        <v>302</v>
      </c>
      <c r="U19" s="67"/>
    </row>
    <row r="20" spans="1:22" ht="84.75" customHeight="1">
      <c r="A20" s="137"/>
      <c r="B20" s="98"/>
      <c r="C20" s="138"/>
      <c r="D20" s="93"/>
      <c r="E20" s="138"/>
      <c r="F20" s="139"/>
      <c r="G20" s="138"/>
      <c r="H20" s="140"/>
      <c r="I20" s="141"/>
      <c r="J20" s="141"/>
      <c r="K20" s="140"/>
      <c r="L20" s="141"/>
      <c r="M20" s="138"/>
      <c r="N20" s="140"/>
      <c r="O20" s="138"/>
      <c r="P20" s="138"/>
      <c r="Q20" s="138"/>
      <c r="R20" s="138"/>
      <c r="S20" s="138"/>
      <c r="T20" s="100"/>
      <c r="U20" s="138"/>
    </row>
    <row r="21" spans="1:22" s="146" customFormat="1" ht="39" customHeight="1">
      <c r="A21" s="142"/>
      <c r="B21" s="142"/>
      <c r="C21" s="142"/>
      <c r="D21" s="142"/>
      <c r="E21" s="142"/>
      <c r="F21" s="143"/>
      <c r="G21" s="142"/>
      <c r="H21" s="144">
        <f>SUM(H7:H19)</f>
        <v>8</v>
      </c>
      <c r="I21" s="142"/>
      <c r="J21" s="142"/>
      <c r="K21" s="144">
        <f>SUM(K7:K19)</f>
        <v>1</v>
      </c>
      <c r="L21" s="142"/>
      <c r="M21" s="142"/>
      <c r="N21" s="144">
        <f>SUM(N7:N19)</f>
        <v>4</v>
      </c>
      <c r="O21" s="142"/>
      <c r="P21" s="142">
        <f>SUM(P7:P19)</f>
        <v>10000</v>
      </c>
      <c r="Q21" s="142"/>
      <c r="R21" s="142"/>
      <c r="S21" s="142"/>
      <c r="T21" s="142"/>
      <c r="U21" s="145"/>
      <c r="V21" s="142"/>
    </row>
    <row r="22" spans="1:22" s="101" customFormat="1">
      <c r="F22" s="110"/>
      <c r="H22" s="111"/>
      <c r="K22" s="111"/>
      <c r="N22" s="111"/>
      <c r="U22" s="147"/>
    </row>
    <row r="23" spans="1:22" s="101" customFormat="1" ht="12.75">
      <c r="B23" s="148"/>
      <c r="F23" s="110"/>
      <c r="H23" s="111"/>
      <c r="K23" s="111"/>
      <c r="N23" s="111"/>
      <c r="U23" s="147"/>
    </row>
    <row r="24" spans="1:22" s="101" customFormat="1" ht="12.75">
      <c r="B24" s="148"/>
      <c r="F24" s="110"/>
      <c r="H24" s="111"/>
      <c r="K24" s="111"/>
      <c r="N24" s="111"/>
      <c r="U24" s="147"/>
    </row>
    <row r="25" spans="1:22" s="101" customFormat="1" ht="12.75">
      <c r="B25" s="148"/>
      <c r="F25" s="110"/>
      <c r="H25" s="111"/>
      <c r="K25" s="111"/>
      <c r="N25" s="111"/>
      <c r="U25" s="147"/>
    </row>
    <row r="26" spans="1:22" s="101" customFormat="1" ht="12.75">
      <c r="B26" s="148"/>
      <c r="F26" s="110"/>
      <c r="H26" s="111"/>
      <c r="K26" s="111"/>
      <c r="N26" s="111"/>
      <c r="U26" s="147"/>
    </row>
    <row r="27" spans="1:22" ht="12.75">
      <c r="B27" s="148"/>
    </row>
    <row r="28" spans="1:22" ht="12.75">
      <c r="B28" s="148"/>
    </row>
    <row r="29" spans="1:22" ht="12.75">
      <c r="B29" s="148"/>
    </row>
    <row r="30" spans="1:22" ht="12.75">
      <c r="B30" s="148"/>
    </row>
    <row r="31" spans="1:22" ht="12.75">
      <c r="B31" s="148"/>
    </row>
  </sheetData>
  <mergeCells count="20">
    <mergeCell ref="A2:U2"/>
    <mergeCell ref="D3:D5"/>
    <mergeCell ref="E3:E5"/>
    <mergeCell ref="F3:F5"/>
    <mergeCell ref="G4:I4"/>
    <mergeCell ref="J4:L4"/>
    <mergeCell ref="A3:A5"/>
    <mergeCell ref="B3:B5"/>
    <mergeCell ref="C3:C5"/>
    <mergeCell ref="G3:U3"/>
    <mergeCell ref="T4:T5"/>
    <mergeCell ref="U4:U5"/>
    <mergeCell ref="M4:R4"/>
    <mergeCell ref="B17:B18"/>
    <mergeCell ref="A6:U6"/>
    <mergeCell ref="B8:B9"/>
    <mergeCell ref="B14:B16"/>
    <mergeCell ref="B10:B11"/>
    <mergeCell ref="C10:C11"/>
    <mergeCell ref="D10:D11"/>
  </mergeCells>
  <phoneticPr fontId="1" type="noConversion"/>
  <pageMargins left="0.15748031496062992" right="0.11811023622047245" top="0.59055118110236227" bottom="0.15748031496062992" header="0.31496062992125984" footer="0.31496062992125984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26"/>
  <sheetViews>
    <sheetView view="pageBreakPreview" topLeftCell="A2" zoomScaleNormal="93" zoomScaleSheetLayoutView="100" workbookViewId="0">
      <pane xSplit="1" ySplit="5" topLeftCell="B19" activePane="bottomRight" state="frozen"/>
      <selection activeCell="A2" sqref="A2"/>
      <selection pane="topRight" activeCell="B2" sqref="B2"/>
      <selection pane="bottomLeft" activeCell="A7" sqref="A7"/>
      <selection pane="bottomRight" activeCell="B19" sqref="B19:B20"/>
    </sheetView>
  </sheetViews>
  <sheetFormatPr defaultRowHeight="12"/>
  <cols>
    <col min="1" max="1" width="6.85546875" style="6" customWidth="1"/>
    <col min="2" max="2" width="26.140625" style="6" customWidth="1"/>
    <col min="3" max="3" width="19.28515625" style="6" customWidth="1"/>
    <col min="4" max="4" width="18.7109375" style="6" customWidth="1"/>
    <col min="5" max="5" width="11.7109375" style="6" customWidth="1"/>
    <col min="6" max="6" width="10.140625" style="6" customWidth="1"/>
    <col min="7" max="7" width="11.28515625" style="6" customWidth="1"/>
    <col min="8" max="8" width="0.140625" style="150" hidden="1" customWidth="1"/>
    <col min="9" max="9" width="12" style="6" customWidth="1"/>
    <col min="10" max="10" width="11.140625" style="6" customWidth="1"/>
    <col min="11" max="11" width="0.5703125" style="150" hidden="1" customWidth="1"/>
    <col min="12" max="12" width="11.5703125" style="6" customWidth="1"/>
    <col min="13" max="13" width="13" style="6" customWidth="1"/>
    <col min="14" max="14" width="0.42578125" style="150" hidden="1" customWidth="1"/>
    <col min="15" max="15" width="9.28515625" style="6" customWidth="1"/>
    <col min="16" max="16" width="9.28515625" style="150" hidden="1" customWidth="1"/>
    <col min="17" max="17" width="11.5703125" style="6" customWidth="1"/>
    <col min="18" max="18" width="12" style="6" customWidth="1"/>
    <col min="19" max="19" width="11.5703125" style="6" customWidth="1"/>
    <col min="20" max="20" width="30.140625" style="6" customWidth="1"/>
    <col min="21" max="21" width="24.5703125" style="193" customWidth="1"/>
    <col min="22" max="22" width="21.140625" style="101" customWidth="1"/>
    <col min="23" max="23" width="9.140625" style="101"/>
    <col min="24" max="16384" width="9.140625" style="6"/>
  </cols>
  <sheetData>
    <row r="1" spans="1:22" ht="20.25">
      <c r="U1" s="286" t="s">
        <v>14</v>
      </c>
    </row>
    <row r="2" spans="1:22" ht="21" thickBot="1">
      <c r="A2" s="420" t="s">
        <v>254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  <c r="R2" s="457"/>
      <c r="S2" s="457"/>
      <c r="T2" s="457"/>
      <c r="U2" s="457"/>
    </row>
    <row r="3" spans="1:22" ht="12.75" customHeight="1">
      <c r="A3" s="425" t="s">
        <v>63</v>
      </c>
      <c r="B3" s="431" t="s">
        <v>62</v>
      </c>
      <c r="C3" s="431" t="s">
        <v>64</v>
      </c>
      <c r="D3" s="431" t="s">
        <v>9</v>
      </c>
      <c r="E3" s="431" t="s">
        <v>65</v>
      </c>
      <c r="F3" s="431" t="s">
        <v>66</v>
      </c>
      <c r="G3" s="431" t="s">
        <v>72</v>
      </c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431"/>
      <c r="T3" s="431"/>
      <c r="U3" s="437"/>
    </row>
    <row r="4" spans="1:22" ht="42" customHeight="1">
      <c r="A4" s="426"/>
      <c r="B4" s="432"/>
      <c r="C4" s="432"/>
      <c r="D4" s="432"/>
      <c r="E4" s="432"/>
      <c r="F4" s="432"/>
      <c r="G4" s="438" t="s">
        <v>67</v>
      </c>
      <c r="H4" s="438"/>
      <c r="I4" s="438"/>
      <c r="J4" s="438" t="s">
        <v>70</v>
      </c>
      <c r="K4" s="438"/>
      <c r="L4" s="438"/>
      <c r="M4" s="442" t="s">
        <v>293</v>
      </c>
      <c r="N4" s="443"/>
      <c r="O4" s="443"/>
      <c r="P4" s="443"/>
      <c r="Q4" s="443"/>
      <c r="R4" s="444"/>
      <c r="S4" s="13" t="s">
        <v>288</v>
      </c>
      <c r="T4" s="438" t="s">
        <v>295</v>
      </c>
      <c r="U4" s="439" t="s">
        <v>71</v>
      </c>
    </row>
    <row r="5" spans="1:22" ht="62.25" customHeight="1" thickBot="1">
      <c r="A5" s="427"/>
      <c r="B5" s="433"/>
      <c r="C5" s="433"/>
      <c r="D5" s="433"/>
      <c r="E5" s="433"/>
      <c r="F5" s="433"/>
      <c r="G5" s="288" t="s">
        <v>68</v>
      </c>
      <c r="H5" s="113"/>
      <c r="I5" s="17" t="s">
        <v>69</v>
      </c>
      <c r="J5" s="152" t="s">
        <v>68</v>
      </c>
      <c r="K5" s="153"/>
      <c r="L5" s="17" t="s">
        <v>69</v>
      </c>
      <c r="M5" s="17" t="s">
        <v>289</v>
      </c>
      <c r="N5" s="114"/>
      <c r="O5" s="17" t="s">
        <v>290</v>
      </c>
      <c r="P5" s="114"/>
      <c r="Q5" s="17" t="s">
        <v>291</v>
      </c>
      <c r="R5" s="17" t="s">
        <v>287</v>
      </c>
      <c r="S5" s="17" t="s">
        <v>8</v>
      </c>
      <c r="T5" s="441"/>
      <c r="U5" s="440"/>
    </row>
    <row r="6" spans="1:22" ht="24.75" customHeight="1" thickBot="1">
      <c r="A6" s="454" t="s">
        <v>38</v>
      </c>
      <c r="B6" s="455"/>
      <c r="C6" s="455"/>
      <c r="D6" s="455"/>
      <c r="E6" s="455"/>
      <c r="F6" s="455"/>
      <c r="G6" s="455"/>
      <c r="H6" s="455"/>
      <c r="I6" s="455"/>
      <c r="J6" s="455"/>
      <c r="K6" s="455"/>
      <c r="L6" s="455"/>
      <c r="M6" s="455"/>
      <c r="N6" s="455"/>
      <c r="O6" s="455"/>
      <c r="P6" s="455"/>
      <c r="Q6" s="455"/>
      <c r="R6" s="455"/>
      <c r="S6" s="455"/>
      <c r="T6" s="455"/>
      <c r="U6" s="461"/>
    </row>
    <row r="7" spans="1:22" s="101" customFormat="1" ht="63.75" customHeight="1">
      <c r="A7" s="154">
        <v>45689</v>
      </c>
      <c r="B7" s="69" t="s">
        <v>39</v>
      </c>
      <c r="C7" s="57" t="s">
        <v>564</v>
      </c>
      <c r="D7" s="57" t="s">
        <v>306</v>
      </c>
      <c r="E7" s="72">
        <v>45716</v>
      </c>
      <c r="F7" s="30">
        <v>2024</v>
      </c>
      <c r="G7" s="155"/>
      <c r="H7" s="156"/>
      <c r="I7" s="157"/>
      <c r="J7" s="30" t="s">
        <v>585</v>
      </c>
      <c r="K7" s="119">
        <v>1</v>
      </c>
      <c r="L7" s="30" t="s">
        <v>340</v>
      </c>
      <c r="M7" s="158"/>
      <c r="N7" s="156"/>
      <c r="O7" s="158"/>
      <c r="P7" s="156"/>
      <c r="Q7" s="159"/>
      <c r="R7" s="159"/>
      <c r="S7" s="72"/>
      <c r="T7" s="30" t="s">
        <v>302</v>
      </c>
      <c r="U7" s="74"/>
    </row>
    <row r="8" spans="1:22" ht="47.25" customHeight="1">
      <c r="A8" s="160">
        <v>45658</v>
      </c>
      <c r="B8" s="449" t="s">
        <v>94</v>
      </c>
      <c r="C8" s="30" t="s">
        <v>292</v>
      </c>
      <c r="D8" s="226" t="s">
        <v>301</v>
      </c>
      <c r="E8" s="41" t="s">
        <v>599</v>
      </c>
      <c r="F8" s="39">
        <v>2025</v>
      </c>
      <c r="G8" s="39" t="s">
        <v>598</v>
      </c>
      <c r="H8" s="62">
        <v>1</v>
      </c>
      <c r="I8" s="41">
        <v>45961</v>
      </c>
      <c r="J8" s="41" t="s">
        <v>600</v>
      </c>
      <c r="K8" s="62">
        <v>1</v>
      </c>
      <c r="L8" s="41">
        <v>45772</v>
      </c>
      <c r="M8" s="39" t="s">
        <v>602</v>
      </c>
      <c r="N8" s="62">
        <v>1</v>
      </c>
      <c r="O8" s="39">
        <v>1000</v>
      </c>
      <c r="P8" s="62">
        <v>1000</v>
      </c>
      <c r="Q8" s="161">
        <v>45716</v>
      </c>
      <c r="R8" s="39"/>
      <c r="S8" s="39" t="s">
        <v>601</v>
      </c>
      <c r="T8" s="30" t="s">
        <v>302</v>
      </c>
      <c r="U8" s="162"/>
      <c r="V8" s="163"/>
    </row>
    <row r="9" spans="1:22" ht="44.25" customHeight="1">
      <c r="A9" s="160">
        <v>45717</v>
      </c>
      <c r="B9" s="418"/>
      <c r="C9" s="39" t="s">
        <v>369</v>
      </c>
      <c r="D9" s="39" t="s">
        <v>301</v>
      </c>
      <c r="E9" s="117" t="s">
        <v>605</v>
      </c>
      <c r="F9" s="57">
        <v>2025</v>
      </c>
      <c r="G9" s="39" t="s">
        <v>603</v>
      </c>
      <c r="H9" s="62">
        <v>1</v>
      </c>
      <c r="I9" s="41">
        <v>45777</v>
      </c>
      <c r="J9" s="41"/>
      <c r="K9" s="62"/>
      <c r="L9" s="41"/>
      <c r="M9" s="39"/>
      <c r="N9" s="62"/>
      <c r="O9" s="39"/>
      <c r="P9" s="62"/>
      <c r="Q9" s="124"/>
      <c r="R9" s="164"/>
      <c r="S9" s="39" t="s">
        <v>604</v>
      </c>
      <c r="T9" s="226" t="s">
        <v>385</v>
      </c>
      <c r="U9" s="162"/>
      <c r="V9" s="163"/>
    </row>
    <row r="10" spans="1:22" ht="62.25" customHeight="1">
      <c r="A10" s="160">
        <v>45689</v>
      </c>
      <c r="B10" s="37" t="s">
        <v>40</v>
      </c>
      <c r="C10" s="30" t="s">
        <v>292</v>
      </c>
      <c r="D10" s="226" t="s">
        <v>301</v>
      </c>
      <c r="E10" s="72" t="s">
        <v>303</v>
      </c>
      <c r="F10" s="30">
        <v>2025</v>
      </c>
      <c r="G10" s="226" t="s">
        <v>304</v>
      </c>
      <c r="H10" s="128">
        <v>1</v>
      </c>
      <c r="I10" s="32">
        <v>46063</v>
      </c>
      <c r="J10" s="226" t="s">
        <v>659</v>
      </c>
      <c r="K10" s="128">
        <v>1</v>
      </c>
      <c r="L10" s="32" t="s">
        <v>340</v>
      </c>
      <c r="M10" s="226" t="s">
        <v>632</v>
      </c>
      <c r="N10" s="128">
        <v>1</v>
      </c>
      <c r="O10" s="226">
        <v>15000</v>
      </c>
      <c r="P10" s="128">
        <v>15000</v>
      </c>
      <c r="Q10" s="32">
        <v>45720</v>
      </c>
      <c r="R10" s="35"/>
      <c r="S10" s="32" t="s">
        <v>506</v>
      </c>
      <c r="T10" s="226" t="s">
        <v>302</v>
      </c>
      <c r="U10" s="36"/>
    </row>
    <row r="11" spans="1:22" ht="61.5" customHeight="1">
      <c r="A11" s="160">
        <v>45658</v>
      </c>
      <c r="B11" s="37" t="s">
        <v>41</v>
      </c>
      <c r="C11" s="30" t="s">
        <v>292</v>
      </c>
      <c r="D11" s="226" t="s">
        <v>301</v>
      </c>
      <c r="E11" s="226" t="s">
        <v>518</v>
      </c>
      <c r="F11" s="226">
        <v>2025</v>
      </c>
      <c r="G11" s="226" t="s">
        <v>519</v>
      </c>
      <c r="H11" s="128">
        <v>1</v>
      </c>
      <c r="I11" s="32">
        <v>45961</v>
      </c>
      <c r="J11" s="226" t="s">
        <v>520</v>
      </c>
      <c r="K11" s="128">
        <v>1</v>
      </c>
      <c r="L11" s="32"/>
      <c r="M11" s="226" t="s">
        <v>558</v>
      </c>
      <c r="N11" s="128">
        <v>1</v>
      </c>
      <c r="O11" s="226">
        <v>1000</v>
      </c>
      <c r="P11" s="128">
        <v>1000</v>
      </c>
      <c r="Q11" s="32">
        <v>45734</v>
      </c>
      <c r="R11" s="226"/>
      <c r="S11" s="32" t="s">
        <v>559</v>
      </c>
      <c r="T11" s="226" t="s">
        <v>302</v>
      </c>
      <c r="U11" s="36"/>
    </row>
    <row r="12" spans="1:22" ht="36" customHeight="1">
      <c r="A12" s="160">
        <v>45689</v>
      </c>
      <c r="B12" s="449" t="s">
        <v>42</v>
      </c>
      <c r="C12" s="30" t="s">
        <v>292</v>
      </c>
      <c r="D12" s="226" t="s">
        <v>301</v>
      </c>
      <c r="E12" s="226" t="s">
        <v>593</v>
      </c>
      <c r="F12" s="226">
        <v>2025</v>
      </c>
      <c r="G12" s="226" t="s">
        <v>594</v>
      </c>
      <c r="H12" s="128">
        <v>1</v>
      </c>
      <c r="I12" s="226" t="s">
        <v>595</v>
      </c>
      <c r="J12" s="226"/>
      <c r="K12" s="128"/>
      <c r="L12" s="226"/>
      <c r="M12" s="32" t="s">
        <v>629</v>
      </c>
      <c r="N12" s="128">
        <v>1</v>
      </c>
      <c r="O12" s="226"/>
      <c r="P12" s="128"/>
      <c r="Q12" s="226"/>
      <c r="R12" s="226" t="s">
        <v>497</v>
      </c>
      <c r="S12" s="32" t="s">
        <v>592</v>
      </c>
      <c r="T12" s="226" t="s">
        <v>302</v>
      </c>
      <c r="U12" s="36"/>
    </row>
    <row r="13" spans="1:22" ht="47.25" customHeight="1">
      <c r="A13" s="160">
        <v>45717</v>
      </c>
      <c r="B13" s="462"/>
      <c r="C13" s="30" t="s">
        <v>339</v>
      </c>
      <c r="D13" s="226" t="s">
        <v>306</v>
      </c>
      <c r="E13" s="30" t="s">
        <v>589</v>
      </c>
      <c r="F13" s="30">
        <v>2024</v>
      </c>
      <c r="G13" s="30"/>
      <c r="H13" s="119"/>
      <c r="I13" s="30"/>
      <c r="J13" s="30" t="s">
        <v>590</v>
      </c>
      <c r="K13" s="119">
        <v>1</v>
      </c>
      <c r="L13" s="72">
        <v>45757</v>
      </c>
      <c r="M13" s="117"/>
      <c r="N13" s="165"/>
      <c r="O13" s="57"/>
      <c r="P13" s="165"/>
      <c r="Q13" s="57"/>
      <c r="R13" s="166"/>
      <c r="S13" s="72"/>
      <c r="T13" s="167" t="s">
        <v>591</v>
      </c>
      <c r="U13" s="36"/>
    </row>
    <row r="14" spans="1:22" ht="36.75" customHeight="1">
      <c r="A14" s="160">
        <v>45717</v>
      </c>
      <c r="B14" s="452"/>
      <c r="C14" s="226" t="s">
        <v>536</v>
      </c>
      <c r="D14" s="226" t="s">
        <v>301</v>
      </c>
      <c r="E14" s="226" t="s">
        <v>370</v>
      </c>
      <c r="F14" s="226">
        <v>2024</v>
      </c>
      <c r="G14" s="226"/>
      <c r="H14" s="128"/>
      <c r="I14" s="226"/>
      <c r="J14" s="226"/>
      <c r="K14" s="128"/>
      <c r="L14" s="226"/>
      <c r="M14" s="41"/>
      <c r="N14" s="62"/>
      <c r="O14" s="39"/>
      <c r="P14" s="62"/>
      <c r="Q14" s="39"/>
      <c r="R14" s="168"/>
      <c r="S14" s="32" t="s">
        <v>513</v>
      </c>
      <c r="T14" s="226" t="s">
        <v>341</v>
      </c>
      <c r="U14" s="36"/>
    </row>
    <row r="15" spans="1:22" ht="63" customHeight="1">
      <c r="A15" s="160"/>
      <c r="B15" s="37" t="s">
        <v>43</v>
      </c>
      <c r="C15" s="57"/>
      <c r="D15" s="226"/>
      <c r="E15" s="57"/>
      <c r="F15" s="57"/>
      <c r="G15" s="57"/>
      <c r="H15" s="165"/>
      <c r="I15" s="117"/>
      <c r="J15" s="57"/>
      <c r="K15" s="165"/>
      <c r="L15" s="117"/>
      <c r="M15" s="57"/>
      <c r="N15" s="165"/>
      <c r="O15" s="57"/>
      <c r="P15" s="165"/>
      <c r="Q15" s="57"/>
      <c r="R15" s="57"/>
      <c r="S15" s="57"/>
      <c r="T15" s="169"/>
      <c r="U15" s="36"/>
    </row>
    <row r="16" spans="1:22" ht="93.75" customHeight="1">
      <c r="A16" s="160">
        <v>45717</v>
      </c>
      <c r="B16" s="37" t="s">
        <v>44</v>
      </c>
      <c r="C16" s="30" t="s">
        <v>447</v>
      </c>
      <c r="D16" s="226" t="s">
        <v>306</v>
      </c>
      <c r="E16" s="72" t="s">
        <v>577</v>
      </c>
      <c r="F16" s="30">
        <v>2025</v>
      </c>
      <c r="G16" s="30"/>
      <c r="H16" s="119"/>
      <c r="I16" s="72"/>
      <c r="J16" s="30" t="s">
        <v>637</v>
      </c>
      <c r="K16" s="119">
        <v>1</v>
      </c>
      <c r="L16" s="72" t="s">
        <v>340</v>
      </c>
      <c r="M16" s="30"/>
      <c r="N16" s="119"/>
      <c r="O16" s="30"/>
      <c r="P16" s="119"/>
      <c r="Q16" s="30"/>
      <c r="R16" s="30"/>
      <c r="S16" s="72"/>
      <c r="T16" s="167" t="s">
        <v>638</v>
      </c>
      <c r="U16" s="36" t="s">
        <v>633</v>
      </c>
    </row>
    <row r="17" spans="1:22" ht="54.75" customHeight="1">
      <c r="A17" s="160">
        <v>45658</v>
      </c>
      <c r="B17" s="449" t="s">
        <v>74</v>
      </c>
      <c r="C17" s="414" t="s">
        <v>292</v>
      </c>
      <c r="D17" s="226" t="s">
        <v>309</v>
      </c>
      <c r="E17" s="32">
        <v>45686</v>
      </c>
      <c r="F17" s="226">
        <v>2025</v>
      </c>
      <c r="G17" s="226"/>
      <c r="H17" s="128"/>
      <c r="I17" s="226"/>
      <c r="J17" s="226"/>
      <c r="K17" s="128"/>
      <c r="L17" s="226"/>
      <c r="M17" s="226"/>
      <c r="N17" s="128"/>
      <c r="O17" s="226"/>
      <c r="P17" s="128"/>
      <c r="Q17" s="226"/>
      <c r="R17" s="170"/>
      <c r="S17" s="32" t="s">
        <v>507</v>
      </c>
      <c r="T17" s="226"/>
      <c r="U17" s="36" t="s">
        <v>313</v>
      </c>
    </row>
    <row r="18" spans="1:22" ht="46.5" customHeight="1">
      <c r="A18" s="160">
        <v>45689</v>
      </c>
      <c r="B18" s="462"/>
      <c r="C18" s="226" t="s">
        <v>367</v>
      </c>
      <c r="D18" s="226" t="s">
        <v>306</v>
      </c>
      <c r="E18" s="32" t="s">
        <v>368</v>
      </c>
      <c r="F18" s="226">
        <v>2025</v>
      </c>
      <c r="G18" s="226"/>
      <c r="H18" s="128"/>
      <c r="I18" s="226"/>
      <c r="J18" s="226" t="s">
        <v>606</v>
      </c>
      <c r="K18" s="128">
        <v>1</v>
      </c>
      <c r="L18" s="226" t="s">
        <v>340</v>
      </c>
      <c r="M18" s="226"/>
      <c r="N18" s="128"/>
      <c r="O18" s="226"/>
      <c r="P18" s="128"/>
      <c r="Q18" s="226"/>
      <c r="R18" s="170"/>
      <c r="S18" s="32"/>
      <c r="T18" s="35" t="s">
        <v>385</v>
      </c>
      <c r="U18" s="36"/>
    </row>
    <row r="19" spans="1:22" ht="33" customHeight="1">
      <c r="A19" s="160">
        <v>45658</v>
      </c>
      <c r="B19" s="449" t="s">
        <v>45</v>
      </c>
      <c r="C19" s="39" t="s">
        <v>369</v>
      </c>
      <c r="D19" s="39" t="s">
        <v>301</v>
      </c>
      <c r="E19" s="39" t="s">
        <v>439</v>
      </c>
      <c r="F19" s="39">
        <v>2025</v>
      </c>
      <c r="G19" s="39" t="s">
        <v>501</v>
      </c>
      <c r="H19" s="62">
        <v>1</v>
      </c>
      <c r="I19" s="41">
        <v>45931</v>
      </c>
      <c r="J19" s="39"/>
      <c r="K19" s="62"/>
      <c r="L19" s="39"/>
      <c r="M19" s="39"/>
      <c r="N19" s="62"/>
      <c r="O19" s="39"/>
      <c r="P19" s="62"/>
      <c r="Q19" s="39"/>
      <c r="R19" s="171"/>
      <c r="S19" s="41" t="s">
        <v>505</v>
      </c>
      <c r="T19" s="172" t="s">
        <v>385</v>
      </c>
      <c r="U19" s="162"/>
      <c r="V19" s="173"/>
    </row>
    <row r="20" spans="1:22" ht="45.75" customHeight="1">
      <c r="A20" s="160">
        <v>45689</v>
      </c>
      <c r="B20" s="452"/>
      <c r="C20" s="39" t="s">
        <v>502</v>
      </c>
      <c r="D20" s="57" t="s">
        <v>306</v>
      </c>
      <c r="E20" s="41" t="s">
        <v>368</v>
      </c>
      <c r="F20" s="39" t="s">
        <v>503</v>
      </c>
      <c r="G20" s="39"/>
      <c r="H20" s="62"/>
      <c r="I20" s="41"/>
      <c r="J20" s="39" t="s">
        <v>504</v>
      </c>
      <c r="K20" s="62">
        <v>1</v>
      </c>
      <c r="L20" s="41">
        <v>45750</v>
      </c>
      <c r="M20" s="39"/>
      <c r="N20" s="62"/>
      <c r="O20" s="39"/>
      <c r="P20" s="62"/>
      <c r="Q20" s="39"/>
      <c r="R20" s="174"/>
      <c r="S20" s="41"/>
      <c r="T20" s="172" t="s">
        <v>441</v>
      </c>
      <c r="U20" s="162"/>
      <c r="V20" s="175"/>
    </row>
    <row r="21" spans="1:22" ht="79.5" customHeight="1">
      <c r="A21" s="160">
        <v>45689</v>
      </c>
      <c r="B21" s="226" t="s">
        <v>46</v>
      </c>
      <c r="C21" s="39" t="s">
        <v>467</v>
      </c>
      <c r="D21" s="176" t="s">
        <v>306</v>
      </c>
      <c r="E21" s="41" t="s">
        <v>468</v>
      </c>
      <c r="F21" s="39">
        <v>2025</v>
      </c>
      <c r="G21" s="41"/>
      <c r="H21" s="62"/>
      <c r="I21" s="41"/>
      <c r="J21" s="41" t="s">
        <v>469</v>
      </c>
      <c r="K21" s="62">
        <v>1</v>
      </c>
      <c r="L21" s="41" t="s">
        <v>340</v>
      </c>
      <c r="M21" s="39" t="s">
        <v>470</v>
      </c>
      <c r="N21" s="62">
        <v>1</v>
      </c>
      <c r="O21" s="39">
        <v>1000</v>
      </c>
      <c r="P21" s="62">
        <v>1000</v>
      </c>
      <c r="Q21" s="41">
        <v>45741</v>
      </c>
      <c r="R21" s="172"/>
      <c r="S21" s="39"/>
      <c r="T21" s="39" t="s">
        <v>663</v>
      </c>
      <c r="U21" s="36"/>
    </row>
    <row r="22" spans="1:22" ht="42" customHeight="1">
      <c r="A22" s="160">
        <v>45658</v>
      </c>
      <c r="B22" s="449" t="s">
        <v>47</v>
      </c>
      <c r="C22" s="449" t="s">
        <v>434</v>
      </c>
      <c r="D22" s="226" t="s">
        <v>306</v>
      </c>
      <c r="E22" s="32">
        <v>45677</v>
      </c>
      <c r="F22" s="133">
        <v>2025</v>
      </c>
      <c r="G22" s="32"/>
      <c r="H22" s="128"/>
      <c r="I22" s="32"/>
      <c r="J22" s="177" t="s">
        <v>436</v>
      </c>
      <c r="K22" s="131">
        <v>1</v>
      </c>
      <c r="L22" s="32">
        <v>45684</v>
      </c>
      <c r="M22" s="126"/>
      <c r="N22" s="131"/>
      <c r="O22" s="126"/>
      <c r="P22" s="131"/>
      <c r="Q22" s="126"/>
      <c r="R22" s="178"/>
      <c r="S22" s="32"/>
      <c r="T22" s="32" t="s">
        <v>341</v>
      </c>
      <c r="U22" s="36"/>
    </row>
    <row r="23" spans="1:22" ht="46.5" customHeight="1">
      <c r="A23" s="179">
        <v>45689</v>
      </c>
      <c r="B23" s="418"/>
      <c r="C23" s="452"/>
      <c r="D23" s="37" t="s">
        <v>306</v>
      </c>
      <c r="E23" s="256" t="s">
        <v>435</v>
      </c>
      <c r="F23" s="133">
        <v>2025</v>
      </c>
      <c r="G23" s="39"/>
      <c r="H23" s="62"/>
      <c r="I23" s="41"/>
      <c r="J23" s="39" t="s">
        <v>438</v>
      </c>
      <c r="K23" s="62">
        <v>1</v>
      </c>
      <c r="L23" s="41">
        <v>45733</v>
      </c>
      <c r="M23" s="39"/>
      <c r="N23" s="62"/>
      <c r="O23" s="39"/>
      <c r="P23" s="62"/>
      <c r="Q23" s="41"/>
      <c r="R23" s="180"/>
      <c r="S23" s="256"/>
      <c r="T23" s="256" t="s">
        <v>437</v>
      </c>
      <c r="U23" s="83"/>
    </row>
    <row r="24" spans="1:22" ht="64.5" customHeight="1" thickBot="1">
      <c r="A24" s="181"/>
      <c r="B24" s="64" t="s">
        <v>48</v>
      </c>
      <c r="C24" s="85"/>
      <c r="D24" s="64"/>
      <c r="E24" s="86"/>
      <c r="F24" s="86"/>
      <c r="G24" s="86"/>
      <c r="H24" s="182"/>
      <c r="I24" s="87"/>
      <c r="J24" s="86"/>
      <c r="K24" s="182"/>
      <c r="L24" s="89"/>
      <c r="M24" s="87"/>
      <c r="N24" s="182"/>
      <c r="O24" s="86"/>
      <c r="P24" s="182"/>
      <c r="Q24" s="86"/>
      <c r="R24" s="86"/>
      <c r="S24" s="86"/>
      <c r="T24" s="66"/>
      <c r="U24" s="67"/>
    </row>
    <row r="25" spans="1:22" ht="95.25" customHeight="1">
      <c r="A25" s="183"/>
      <c r="B25" s="184"/>
      <c r="C25" s="184"/>
      <c r="D25" s="184"/>
      <c r="E25" s="185"/>
      <c r="F25" s="185"/>
      <c r="G25" s="185"/>
      <c r="H25" s="186"/>
      <c r="I25" s="187"/>
      <c r="J25" s="185"/>
      <c r="K25" s="186"/>
      <c r="L25" s="188"/>
      <c r="M25" s="187"/>
      <c r="N25" s="186"/>
      <c r="O25" s="185"/>
      <c r="P25" s="186"/>
      <c r="Q25" s="185"/>
      <c r="R25" s="185"/>
      <c r="S25" s="189"/>
      <c r="T25" s="190"/>
      <c r="U25" s="191"/>
    </row>
    <row r="26" spans="1:22" ht="42.75" customHeight="1">
      <c r="A26" s="142"/>
      <c r="B26" s="142"/>
      <c r="C26" s="142"/>
      <c r="D26" s="142"/>
      <c r="E26" s="142"/>
      <c r="F26" s="142"/>
      <c r="G26" s="142"/>
      <c r="H26" s="143">
        <f>SUM(H7:H24)</f>
        <v>6</v>
      </c>
      <c r="I26" s="142"/>
      <c r="J26" s="142"/>
      <c r="K26" s="143">
        <f>SUM(K7:K24)</f>
        <v>11</v>
      </c>
      <c r="L26" s="142"/>
      <c r="M26" s="142"/>
      <c r="N26" s="143">
        <f>SUM(N7:N24)</f>
        <v>5</v>
      </c>
      <c r="O26" s="142"/>
      <c r="P26" s="192">
        <f>SUM(P7:P24)</f>
        <v>18000</v>
      </c>
      <c r="Q26" s="142"/>
      <c r="R26" s="142"/>
      <c r="S26" s="142"/>
      <c r="T26" s="142"/>
      <c r="U26" s="145"/>
    </row>
  </sheetData>
  <mergeCells count="20">
    <mergeCell ref="A6:U6"/>
    <mergeCell ref="B22:B23"/>
    <mergeCell ref="B17:B18"/>
    <mergeCell ref="B19:B20"/>
    <mergeCell ref="B8:B9"/>
    <mergeCell ref="C22:C23"/>
    <mergeCell ref="B12:B14"/>
    <mergeCell ref="A2:U2"/>
    <mergeCell ref="F3:F5"/>
    <mergeCell ref="A3:A5"/>
    <mergeCell ref="B3:B5"/>
    <mergeCell ref="C3:C5"/>
    <mergeCell ref="D3:D5"/>
    <mergeCell ref="E3:E5"/>
    <mergeCell ref="G4:I4"/>
    <mergeCell ref="J4:L4"/>
    <mergeCell ref="G3:U3"/>
    <mergeCell ref="T4:T5"/>
    <mergeCell ref="U4:U5"/>
    <mergeCell ref="M4:R4"/>
  </mergeCells>
  <phoneticPr fontId="1" type="noConversion"/>
  <pageMargins left="0.15748031496062992" right="0.15748031496062992" top="0.39370078740157483" bottom="0.19685039370078741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49"/>
  <sheetViews>
    <sheetView view="pageBreakPreview" topLeftCell="A3" zoomScaleSheetLayoutView="100" workbookViewId="0">
      <pane xSplit="2" ySplit="4" topLeftCell="C19" activePane="bottomRight" state="frozen"/>
      <selection activeCell="A3" sqref="A3"/>
      <selection pane="topRight" activeCell="C3" sqref="C3"/>
      <selection pane="bottomLeft" activeCell="A7" sqref="A7"/>
      <selection pane="bottomRight" activeCell="M4" sqref="M4:R4"/>
    </sheetView>
  </sheetViews>
  <sheetFormatPr defaultRowHeight="12"/>
  <cols>
    <col min="1" max="1" width="7.7109375" style="6" customWidth="1"/>
    <col min="2" max="2" width="25.85546875" style="6" customWidth="1"/>
    <col min="3" max="3" width="25.140625" style="6" customWidth="1"/>
    <col min="4" max="4" width="18.42578125" style="6" customWidth="1"/>
    <col min="5" max="5" width="12.7109375" style="6" customWidth="1"/>
    <col min="6" max="6" width="10.85546875" style="6" customWidth="1"/>
    <col min="7" max="7" width="11.42578125" style="6" customWidth="1"/>
    <col min="8" max="8" width="9.28515625" style="149" hidden="1" customWidth="1"/>
    <col min="9" max="10" width="11" style="6" customWidth="1"/>
    <col min="11" max="11" width="9.28515625" style="149" hidden="1" customWidth="1"/>
    <col min="12" max="12" width="12" style="6" customWidth="1"/>
    <col min="13" max="13" width="13.140625" style="6" customWidth="1"/>
    <col min="14" max="14" width="9.140625" style="149" hidden="1" customWidth="1"/>
    <col min="15" max="15" width="7.7109375" style="6" customWidth="1"/>
    <col min="16" max="16" width="7.7109375" style="149" hidden="1" customWidth="1"/>
    <col min="17" max="17" width="11" style="6" customWidth="1"/>
    <col min="18" max="18" width="8.42578125" style="6" customWidth="1"/>
    <col min="19" max="19" width="11.85546875" style="6" customWidth="1"/>
    <col min="20" max="20" width="35.42578125" style="6" customWidth="1"/>
    <col min="21" max="21" width="29.85546875" style="151" customWidth="1"/>
    <col min="22" max="16384" width="9.140625" style="6"/>
  </cols>
  <sheetData>
    <row r="1" spans="1:25" ht="20.25">
      <c r="U1" s="194" t="s">
        <v>15</v>
      </c>
    </row>
    <row r="2" spans="1:25" ht="21" thickBot="1">
      <c r="A2" s="420" t="s">
        <v>263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  <c r="R2" s="457"/>
      <c r="S2" s="457"/>
      <c r="T2" s="457"/>
      <c r="U2" s="457"/>
    </row>
    <row r="3" spans="1:25" ht="12.75" customHeight="1">
      <c r="A3" s="425" t="s">
        <v>63</v>
      </c>
      <c r="B3" s="431" t="s">
        <v>62</v>
      </c>
      <c r="C3" s="431" t="s">
        <v>64</v>
      </c>
      <c r="D3" s="431" t="s">
        <v>9</v>
      </c>
      <c r="E3" s="431" t="s">
        <v>65</v>
      </c>
      <c r="F3" s="431" t="s">
        <v>66</v>
      </c>
      <c r="G3" s="431" t="s">
        <v>72</v>
      </c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431"/>
      <c r="T3" s="431"/>
      <c r="U3" s="437"/>
    </row>
    <row r="4" spans="1:25" ht="42" customHeight="1">
      <c r="A4" s="426"/>
      <c r="B4" s="432"/>
      <c r="C4" s="432"/>
      <c r="D4" s="432"/>
      <c r="E4" s="432"/>
      <c r="F4" s="432"/>
      <c r="G4" s="438" t="s">
        <v>67</v>
      </c>
      <c r="H4" s="438"/>
      <c r="I4" s="438"/>
      <c r="J4" s="438" t="s">
        <v>70</v>
      </c>
      <c r="K4" s="438"/>
      <c r="L4" s="438"/>
      <c r="M4" s="442" t="s">
        <v>293</v>
      </c>
      <c r="N4" s="443"/>
      <c r="O4" s="443"/>
      <c r="P4" s="443"/>
      <c r="Q4" s="443"/>
      <c r="R4" s="444"/>
      <c r="S4" s="13" t="s">
        <v>288</v>
      </c>
      <c r="T4" s="438" t="s">
        <v>294</v>
      </c>
      <c r="U4" s="439" t="s">
        <v>71</v>
      </c>
    </row>
    <row r="5" spans="1:25" ht="57" customHeight="1" thickBot="1">
      <c r="A5" s="427"/>
      <c r="B5" s="433"/>
      <c r="C5" s="433"/>
      <c r="D5" s="433"/>
      <c r="E5" s="433"/>
      <c r="F5" s="433"/>
      <c r="G5" s="14" t="s">
        <v>68</v>
      </c>
      <c r="H5" s="195"/>
      <c r="I5" s="15" t="s">
        <v>69</v>
      </c>
      <c r="J5" s="14" t="s">
        <v>68</v>
      </c>
      <c r="K5" s="195"/>
      <c r="L5" s="15" t="s">
        <v>69</v>
      </c>
      <c r="M5" s="15" t="s">
        <v>289</v>
      </c>
      <c r="N5" s="196"/>
      <c r="O5" s="15" t="s">
        <v>290</v>
      </c>
      <c r="P5" s="196"/>
      <c r="Q5" s="15" t="s">
        <v>291</v>
      </c>
      <c r="R5" s="15" t="s">
        <v>287</v>
      </c>
      <c r="S5" s="15" t="s">
        <v>8</v>
      </c>
      <c r="T5" s="441"/>
      <c r="U5" s="440"/>
      <c r="V5" s="116"/>
      <c r="W5" s="116"/>
      <c r="X5" s="116"/>
      <c r="Y5" s="116"/>
    </row>
    <row r="6" spans="1:25" ht="26.25" customHeight="1" thickBot="1">
      <c r="A6" s="463" t="s">
        <v>49</v>
      </c>
      <c r="B6" s="420"/>
      <c r="C6" s="420"/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64"/>
    </row>
    <row r="7" spans="1:25" ht="45.75" customHeight="1">
      <c r="A7" s="197"/>
      <c r="B7" s="19" t="s">
        <v>50</v>
      </c>
      <c r="C7" s="20"/>
      <c r="D7" s="20"/>
      <c r="E7" s="22"/>
      <c r="F7" s="198"/>
      <c r="G7" s="20"/>
      <c r="H7" s="199"/>
      <c r="I7" s="22"/>
      <c r="J7" s="20"/>
      <c r="K7" s="199"/>
      <c r="L7" s="20"/>
      <c r="M7" s="200"/>
      <c r="N7" s="201"/>
      <c r="O7" s="200"/>
      <c r="P7" s="201"/>
      <c r="Q7" s="200"/>
      <c r="R7" s="200"/>
      <c r="S7" s="22"/>
      <c r="T7" s="20"/>
      <c r="U7" s="202"/>
    </row>
    <row r="8" spans="1:25" ht="47.25" customHeight="1">
      <c r="A8" s="75"/>
      <c r="B8" s="37" t="s">
        <v>51</v>
      </c>
      <c r="C8" s="26"/>
      <c r="D8" s="26"/>
      <c r="E8" s="32"/>
      <c r="F8" s="26"/>
      <c r="G8" s="203"/>
      <c r="H8" s="204"/>
      <c r="I8" s="203"/>
      <c r="J8" s="26"/>
      <c r="K8" s="27"/>
      <c r="L8" s="26"/>
      <c r="M8" s="26"/>
      <c r="N8" s="27"/>
      <c r="O8" s="26"/>
      <c r="P8" s="27"/>
      <c r="Q8" s="26"/>
      <c r="R8" s="26"/>
      <c r="S8" s="32"/>
      <c r="T8" s="26"/>
      <c r="U8" s="36"/>
    </row>
    <row r="9" spans="1:25" ht="63.75" customHeight="1">
      <c r="A9" s="75"/>
      <c r="B9" s="37" t="s">
        <v>52</v>
      </c>
      <c r="C9" s="39"/>
      <c r="D9" s="39"/>
      <c r="E9" s="41"/>
      <c r="F9" s="39"/>
      <c r="G9" s="39"/>
      <c r="H9" s="121"/>
      <c r="I9" s="39"/>
      <c r="J9" s="39"/>
      <c r="K9" s="121"/>
      <c r="L9" s="39"/>
      <c r="M9" s="39"/>
      <c r="N9" s="121"/>
      <c r="O9" s="39"/>
      <c r="P9" s="121"/>
      <c r="Q9" s="39"/>
      <c r="R9" s="205"/>
      <c r="S9" s="39"/>
      <c r="T9" s="172"/>
      <c r="U9" s="206"/>
    </row>
    <row r="10" spans="1:25" ht="93" customHeight="1">
      <c r="A10" s="75">
        <v>45689</v>
      </c>
      <c r="B10" s="37" t="s">
        <v>53</v>
      </c>
      <c r="C10" s="26" t="s">
        <v>451</v>
      </c>
      <c r="D10" s="26" t="s">
        <v>301</v>
      </c>
      <c r="E10" s="41" t="s">
        <v>480</v>
      </c>
      <c r="F10" s="39" t="s">
        <v>349</v>
      </c>
      <c r="G10" s="39"/>
      <c r="H10" s="121"/>
      <c r="I10" s="41"/>
      <c r="J10" s="124"/>
      <c r="K10" s="207"/>
      <c r="L10" s="124"/>
      <c r="M10" s="124"/>
      <c r="N10" s="207"/>
      <c r="O10" s="124"/>
      <c r="P10" s="207"/>
      <c r="Q10" s="124"/>
      <c r="R10" s="124"/>
      <c r="S10" s="41" t="s">
        <v>513</v>
      </c>
      <c r="T10" s="39" t="s">
        <v>481</v>
      </c>
      <c r="U10" s="36"/>
    </row>
    <row r="11" spans="1:25" ht="31.5" customHeight="1">
      <c r="A11" s="75">
        <v>45658</v>
      </c>
      <c r="B11" s="449" t="s">
        <v>54</v>
      </c>
      <c r="C11" s="450" t="s">
        <v>544</v>
      </c>
      <c r="D11" s="26" t="s">
        <v>306</v>
      </c>
      <c r="E11" s="32" t="s">
        <v>545</v>
      </c>
      <c r="F11" s="26" t="s">
        <v>546</v>
      </c>
      <c r="G11" s="26"/>
      <c r="H11" s="27"/>
      <c r="I11" s="32"/>
      <c r="J11" s="208"/>
      <c r="K11" s="209"/>
      <c r="L11" s="210"/>
      <c r="M11" s="211"/>
      <c r="N11" s="212"/>
      <c r="O11" s="213"/>
      <c r="P11" s="214"/>
      <c r="Q11" s="213"/>
      <c r="R11" s="215"/>
      <c r="S11" s="216"/>
      <c r="T11" s="26" t="s">
        <v>547</v>
      </c>
      <c r="U11" s="217" t="s">
        <v>548</v>
      </c>
    </row>
    <row r="12" spans="1:25" ht="26.25" customHeight="1">
      <c r="A12" s="75">
        <v>45717</v>
      </c>
      <c r="B12" s="465"/>
      <c r="C12" s="451"/>
      <c r="D12" s="26" t="s">
        <v>337</v>
      </c>
      <c r="E12" s="32">
        <v>45742</v>
      </c>
      <c r="F12" s="26" t="s">
        <v>546</v>
      </c>
      <c r="G12" s="26"/>
      <c r="H12" s="27"/>
      <c r="I12" s="32"/>
      <c r="J12" s="208"/>
      <c r="K12" s="209"/>
      <c r="L12" s="210"/>
      <c r="M12" s="211"/>
      <c r="N12" s="212"/>
      <c r="O12" s="213"/>
      <c r="P12" s="214"/>
      <c r="Q12" s="213"/>
      <c r="R12" s="215"/>
      <c r="S12" s="216"/>
      <c r="T12" s="26"/>
      <c r="U12" s="217" t="s">
        <v>548</v>
      </c>
    </row>
    <row r="13" spans="1:25" ht="31.5" customHeight="1">
      <c r="A13" s="75">
        <v>45717</v>
      </c>
      <c r="B13" s="465"/>
      <c r="C13" s="39" t="s">
        <v>362</v>
      </c>
      <c r="D13" s="26" t="s">
        <v>337</v>
      </c>
      <c r="E13" s="32">
        <v>45733</v>
      </c>
      <c r="F13" s="26" t="s">
        <v>546</v>
      </c>
      <c r="G13" s="26"/>
      <c r="H13" s="27"/>
      <c r="I13" s="32"/>
      <c r="J13" s="208"/>
      <c r="K13" s="209"/>
      <c r="L13" s="210"/>
      <c r="M13" s="211"/>
      <c r="N13" s="212"/>
      <c r="O13" s="213"/>
      <c r="P13" s="214"/>
      <c r="Q13" s="213"/>
      <c r="R13" s="215"/>
      <c r="S13" s="216"/>
      <c r="T13" s="26"/>
      <c r="U13" s="217" t="s">
        <v>548</v>
      </c>
    </row>
    <row r="14" spans="1:25" ht="79.5" customHeight="1">
      <c r="A14" s="75"/>
      <c r="B14" s="37" t="s">
        <v>55</v>
      </c>
      <c r="C14" s="31"/>
      <c r="D14" s="39"/>
      <c r="E14" s="26"/>
      <c r="F14" s="26"/>
      <c r="G14" s="26"/>
      <c r="H14" s="27"/>
      <c r="I14" s="32"/>
      <c r="J14" s="26"/>
      <c r="K14" s="27"/>
      <c r="L14" s="26"/>
      <c r="M14" s="26"/>
      <c r="N14" s="27"/>
      <c r="O14" s="26"/>
      <c r="P14" s="27"/>
      <c r="Q14" s="32"/>
      <c r="R14" s="26"/>
      <c r="S14" s="32"/>
      <c r="T14" s="26"/>
      <c r="U14" s="217"/>
    </row>
    <row r="15" spans="1:25" ht="78.75" customHeight="1">
      <c r="A15" s="75"/>
      <c r="B15" s="37" t="s">
        <v>83</v>
      </c>
      <c r="C15" s="26"/>
      <c r="D15" s="26"/>
      <c r="E15" s="32"/>
      <c r="F15" s="26"/>
      <c r="G15" s="26"/>
      <c r="H15" s="27"/>
      <c r="I15" s="32"/>
      <c r="J15" s="26"/>
      <c r="K15" s="27"/>
      <c r="L15" s="32"/>
      <c r="M15" s="26"/>
      <c r="N15" s="27"/>
      <c r="O15" s="26"/>
      <c r="P15" s="27"/>
      <c r="Q15" s="26"/>
      <c r="R15" s="35"/>
      <c r="S15" s="26"/>
      <c r="T15" s="37"/>
      <c r="U15" s="83"/>
    </row>
    <row r="16" spans="1:25" ht="79.5" customHeight="1">
      <c r="A16" s="75">
        <v>45717</v>
      </c>
      <c r="B16" s="37" t="s">
        <v>84</v>
      </c>
      <c r="C16" s="25" t="s">
        <v>369</v>
      </c>
      <c r="D16" s="25" t="s">
        <v>516</v>
      </c>
      <c r="E16" s="72">
        <v>45742</v>
      </c>
      <c r="F16" s="25">
        <v>2025</v>
      </c>
      <c r="G16" s="25" t="s">
        <v>517</v>
      </c>
      <c r="H16" s="218">
        <v>1</v>
      </c>
      <c r="I16" s="72">
        <v>45824</v>
      </c>
      <c r="J16" s="31"/>
      <c r="K16" s="118"/>
      <c r="L16" s="31"/>
      <c r="M16" s="25"/>
      <c r="N16" s="218"/>
      <c r="O16" s="25"/>
      <c r="P16" s="218"/>
      <c r="Q16" s="25"/>
      <c r="R16" s="25"/>
      <c r="S16" s="25"/>
      <c r="T16" s="26" t="s">
        <v>385</v>
      </c>
      <c r="U16" s="36"/>
    </row>
    <row r="17" spans="1:21" s="220" customFormat="1" ht="51.75" customHeight="1">
      <c r="A17" s="75">
        <v>45658</v>
      </c>
      <c r="B17" s="449" t="s">
        <v>85</v>
      </c>
      <c r="C17" s="450" t="s">
        <v>405</v>
      </c>
      <c r="D17" s="39" t="s">
        <v>306</v>
      </c>
      <c r="E17" s="72">
        <v>45682</v>
      </c>
      <c r="F17" s="39">
        <v>2024</v>
      </c>
      <c r="G17" s="122"/>
      <c r="H17" s="219"/>
      <c r="I17" s="122"/>
      <c r="J17" s="39" t="s">
        <v>541</v>
      </c>
      <c r="K17" s="62">
        <v>1</v>
      </c>
      <c r="L17" s="41">
        <v>45682</v>
      </c>
      <c r="M17" s="122"/>
      <c r="N17" s="219"/>
      <c r="O17" s="122"/>
      <c r="P17" s="219"/>
      <c r="Q17" s="122"/>
      <c r="R17" s="122"/>
      <c r="S17" s="41"/>
      <c r="T17" s="172" t="s">
        <v>540</v>
      </c>
      <c r="U17" s="162"/>
    </row>
    <row r="18" spans="1:21" s="220" customFormat="1" ht="51.75" customHeight="1">
      <c r="A18" s="80">
        <v>45658</v>
      </c>
      <c r="B18" s="418"/>
      <c r="C18" s="462"/>
      <c r="D18" s="61" t="s">
        <v>306</v>
      </c>
      <c r="E18" s="76">
        <v>45672</v>
      </c>
      <c r="F18" s="61">
        <v>2024</v>
      </c>
      <c r="G18" s="78"/>
      <c r="H18" s="221"/>
      <c r="I18" s="78"/>
      <c r="J18" s="61" t="s">
        <v>542</v>
      </c>
      <c r="K18" s="222">
        <v>1</v>
      </c>
      <c r="L18" s="76">
        <v>45703</v>
      </c>
      <c r="M18" s="78"/>
      <c r="N18" s="221"/>
      <c r="O18" s="78"/>
      <c r="P18" s="221"/>
      <c r="Q18" s="78"/>
      <c r="R18" s="78"/>
      <c r="S18" s="76"/>
      <c r="T18" s="223" t="s">
        <v>341</v>
      </c>
      <c r="U18" s="224"/>
    </row>
    <row r="19" spans="1:21" s="220" customFormat="1" ht="34.5" customHeight="1">
      <c r="A19" s="80">
        <v>45717</v>
      </c>
      <c r="B19" s="452"/>
      <c r="C19" s="452"/>
      <c r="D19" s="61" t="s">
        <v>306</v>
      </c>
      <c r="E19" s="76">
        <v>45730</v>
      </c>
      <c r="F19" s="61">
        <v>2024</v>
      </c>
      <c r="G19" s="76"/>
      <c r="H19" s="225"/>
      <c r="I19" s="76"/>
      <c r="J19" s="76">
        <v>45730</v>
      </c>
      <c r="K19" s="225">
        <v>1</v>
      </c>
      <c r="L19" s="76" t="s">
        <v>340</v>
      </c>
      <c r="M19" s="78"/>
      <c r="N19" s="221"/>
      <c r="O19" s="78"/>
      <c r="P19" s="221"/>
      <c r="Q19" s="78"/>
      <c r="R19" s="78"/>
      <c r="S19" s="76"/>
      <c r="T19" s="223" t="s">
        <v>403</v>
      </c>
      <c r="U19" s="224"/>
    </row>
    <row r="20" spans="1:21" s="220" customFormat="1" ht="31.5" customHeight="1">
      <c r="A20" s="75">
        <v>45689</v>
      </c>
      <c r="B20" s="466" t="s">
        <v>61</v>
      </c>
      <c r="C20" s="39" t="s">
        <v>324</v>
      </c>
      <c r="D20" s="61" t="s">
        <v>306</v>
      </c>
      <c r="E20" s="76">
        <v>45691</v>
      </c>
      <c r="F20" s="61">
        <v>2024</v>
      </c>
      <c r="G20" s="76"/>
      <c r="H20" s="225"/>
      <c r="I20" s="76"/>
      <c r="J20" s="61" t="s">
        <v>596</v>
      </c>
      <c r="K20" s="225">
        <v>1</v>
      </c>
      <c r="L20" s="76">
        <v>45720</v>
      </c>
      <c r="M20" s="78"/>
      <c r="N20" s="221"/>
      <c r="O20" s="78"/>
      <c r="P20" s="221"/>
      <c r="Q20" s="78"/>
      <c r="R20" s="78"/>
      <c r="S20" s="76"/>
      <c r="T20" s="223" t="s">
        <v>341</v>
      </c>
      <c r="U20" s="224"/>
    </row>
    <row r="21" spans="1:21" s="220" customFormat="1" ht="33.75" customHeight="1">
      <c r="A21" s="75">
        <v>45717</v>
      </c>
      <c r="B21" s="466"/>
      <c r="C21" s="39" t="s">
        <v>374</v>
      </c>
      <c r="D21" s="61" t="s">
        <v>337</v>
      </c>
      <c r="E21" s="76"/>
      <c r="F21" s="61" t="s">
        <v>375</v>
      </c>
      <c r="G21" s="76"/>
      <c r="H21" s="225"/>
      <c r="I21" s="76"/>
      <c r="J21" s="61"/>
      <c r="K21" s="225"/>
      <c r="L21" s="76"/>
      <c r="M21" s="78"/>
      <c r="N21" s="221"/>
      <c r="O21" s="78"/>
      <c r="P21" s="221"/>
      <c r="Q21" s="78"/>
      <c r="R21" s="78"/>
      <c r="S21" s="76"/>
      <c r="T21" s="223"/>
      <c r="U21" s="224" t="s">
        <v>376</v>
      </c>
    </row>
    <row r="22" spans="1:21" s="230" customFormat="1" ht="48.75" customHeight="1" thickBot="1">
      <c r="A22" s="84">
        <v>45717</v>
      </c>
      <c r="B22" s="467"/>
      <c r="C22" s="86" t="s">
        <v>324</v>
      </c>
      <c r="D22" s="86" t="s">
        <v>306</v>
      </c>
      <c r="E22" s="87">
        <v>45737</v>
      </c>
      <c r="F22" s="86">
        <v>2024</v>
      </c>
      <c r="G22" s="87"/>
      <c r="H22" s="227"/>
      <c r="I22" s="87"/>
      <c r="J22" s="86" t="s">
        <v>597</v>
      </c>
      <c r="K22" s="227">
        <v>1</v>
      </c>
      <c r="L22" s="87" t="s">
        <v>340</v>
      </c>
      <c r="M22" s="89"/>
      <c r="N22" s="228"/>
      <c r="O22" s="89"/>
      <c r="P22" s="228"/>
      <c r="Q22" s="89"/>
      <c r="R22" s="89"/>
      <c r="S22" s="86"/>
      <c r="T22" s="64" t="s">
        <v>341</v>
      </c>
      <c r="U22" s="229"/>
    </row>
    <row r="23" spans="1:21" s="220" customFormat="1" ht="21" customHeight="1">
      <c r="A23" s="137"/>
      <c r="B23" s="231"/>
      <c r="C23" s="138"/>
      <c r="D23" s="138"/>
      <c r="E23" s="141"/>
      <c r="F23" s="232"/>
      <c r="G23" s="141"/>
      <c r="H23" s="139"/>
      <c r="I23" s="141"/>
      <c r="J23" s="232"/>
      <c r="K23" s="233"/>
      <c r="L23" s="234"/>
      <c r="M23" s="235"/>
      <c r="N23" s="236"/>
      <c r="O23" s="235"/>
      <c r="P23" s="236"/>
      <c r="Q23" s="235"/>
      <c r="R23" s="235"/>
      <c r="S23" s="232"/>
      <c r="T23" s="237"/>
      <c r="U23" s="237"/>
    </row>
    <row r="24" spans="1:21" s="148" customFormat="1" ht="12.75" customHeight="1">
      <c r="A24" s="137"/>
      <c r="B24" s="231"/>
      <c r="C24" s="138"/>
      <c r="D24" s="138"/>
      <c r="E24" s="141"/>
      <c r="F24" s="138"/>
      <c r="G24" s="141"/>
      <c r="H24" s="139">
        <f>SUM(H7:H22)</f>
        <v>1</v>
      </c>
      <c r="I24" s="139"/>
      <c r="J24" s="139"/>
      <c r="K24" s="139">
        <f t="shared" ref="K24:P24" si="0">SUM(K7:K22)</f>
        <v>5</v>
      </c>
      <c r="L24" s="139"/>
      <c r="M24" s="139"/>
      <c r="N24" s="139"/>
      <c r="O24" s="139"/>
      <c r="P24" s="139">
        <f t="shared" si="0"/>
        <v>0</v>
      </c>
      <c r="Q24" s="138"/>
      <c r="R24" s="138"/>
      <c r="S24" s="138"/>
      <c r="T24" s="138"/>
      <c r="U24" s="138"/>
    </row>
    <row r="26" spans="1:21">
      <c r="A26" s="193"/>
      <c r="B26" s="193"/>
      <c r="C26" s="193"/>
      <c r="D26" s="193"/>
      <c r="E26" s="193"/>
      <c r="F26" s="193"/>
      <c r="G26" s="193"/>
      <c r="H26" s="238"/>
      <c r="I26" s="193"/>
      <c r="J26" s="193"/>
      <c r="K26" s="238"/>
      <c r="L26" s="193"/>
      <c r="M26" s="193"/>
      <c r="N26" s="238"/>
      <c r="O26" s="193"/>
      <c r="P26" s="238"/>
      <c r="Q26" s="193"/>
      <c r="R26" s="193"/>
      <c r="S26" s="193"/>
      <c r="T26" s="193"/>
      <c r="U26" s="6"/>
    </row>
    <row r="27" spans="1:21">
      <c r="A27" s="193"/>
      <c r="B27" s="193"/>
      <c r="C27" s="193"/>
      <c r="D27" s="193"/>
      <c r="E27" s="193"/>
      <c r="F27" s="193"/>
      <c r="G27" s="193"/>
      <c r="H27" s="238"/>
      <c r="I27" s="193"/>
      <c r="J27" s="193"/>
      <c r="K27" s="238"/>
      <c r="L27" s="193"/>
      <c r="M27" s="193"/>
      <c r="N27" s="238"/>
      <c r="O27" s="193"/>
      <c r="P27" s="238"/>
      <c r="Q27" s="193"/>
      <c r="R27" s="193"/>
      <c r="S27" s="193"/>
      <c r="T27" s="193"/>
      <c r="U27" s="6"/>
    </row>
    <row r="28" spans="1:21">
      <c r="A28" s="193"/>
      <c r="B28" s="193"/>
      <c r="C28" s="193"/>
      <c r="D28" s="193"/>
      <c r="E28" s="193"/>
      <c r="F28" s="193"/>
      <c r="G28" s="193"/>
      <c r="H28" s="238"/>
      <c r="I28" s="193"/>
      <c r="J28" s="193"/>
      <c r="K28" s="238"/>
      <c r="L28" s="193"/>
      <c r="M28" s="193"/>
      <c r="N28" s="238"/>
      <c r="O28" s="193"/>
      <c r="P28" s="238"/>
      <c r="Q28" s="193"/>
      <c r="R28" s="193"/>
      <c r="S28" s="193"/>
      <c r="T28" s="193"/>
      <c r="U28" s="6"/>
    </row>
    <row r="29" spans="1:21">
      <c r="A29" s="193"/>
      <c r="B29" s="193"/>
      <c r="C29" s="193"/>
      <c r="D29" s="193"/>
      <c r="E29" s="193"/>
      <c r="F29" s="193"/>
      <c r="G29" s="193"/>
      <c r="H29" s="238"/>
      <c r="I29" s="193"/>
      <c r="J29" s="193"/>
      <c r="K29" s="238"/>
      <c r="L29" s="193"/>
      <c r="M29" s="193"/>
      <c r="N29" s="238"/>
      <c r="O29" s="193"/>
      <c r="P29" s="238"/>
      <c r="Q29" s="193"/>
      <c r="R29" s="193"/>
      <c r="S29" s="193"/>
      <c r="T29" s="193"/>
      <c r="U29" s="6"/>
    </row>
    <row r="30" spans="1:21">
      <c r="A30" s="193"/>
      <c r="B30" s="193"/>
      <c r="C30" s="193"/>
      <c r="D30" s="193"/>
      <c r="E30" s="193"/>
      <c r="F30" s="193"/>
      <c r="G30" s="193"/>
      <c r="H30" s="238"/>
      <c r="I30" s="193"/>
      <c r="J30" s="193"/>
      <c r="K30" s="238"/>
      <c r="L30" s="193"/>
      <c r="M30" s="193"/>
      <c r="N30" s="238"/>
      <c r="O30" s="193"/>
      <c r="P30" s="238"/>
      <c r="Q30" s="193"/>
      <c r="R30" s="193"/>
      <c r="S30" s="193"/>
      <c r="T30" s="193"/>
      <c r="U30" s="6"/>
    </row>
    <row r="31" spans="1:21">
      <c r="A31" s="193"/>
      <c r="B31" s="193"/>
      <c r="C31" s="193"/>
      <c r="D31" s="193"/>
      <c r="E31" s="193"/>
      <c r="F31" s="193"/>
      <c r="G31" s="193"/>
      <c r="H31" s="238"/>
      <c r="I31" s="193"/>
      <c r="J31" s="193"/>
      <c r="K31" s="238"/>
      <c r="L31" s="193"/>
      <c r="M31" s="193"/>
      <c r="N31" s="238"/>
      <c r="O31" s="193"/>
      <c r="P31" s="238"/>
      <c r="Q31" s="193"/>
      <c r="R31" s="193"/>
      <c r="S31" s="193"/>
      <c r="T31" s="193"/>
      <c r="U31" s="6"/>
    </row>
    <row r="32" spans="1:21">
      <c r="A32" s="193"/>
      <c r="B32" s="193"/>
      <c r="C32" s="193"/>
      <c r="D32" s="193"/>
      <c r="E32" s="193"/>
      <c r="F32" s="193"/>
      <c r="G32" s="193"/>
      <c r="H32" s="238"/>
      <c r="I32" s="193"/>
      <c r="J32" s="193"/>
      <c r="K32" s="238"/>
      <c r="L32" s="193"/>
      <c r="M32" s="193"/>
      <c r="N32" s="238"/>
      <c r="O32" s="193"/>
      <c r="P32" s="238"/>
      <c r="Q32" s="193"/>
      <c r="R32" s="193"/>
      <c r="S32" s="193"/>
      <c r="T32" s="193"/>
      <c r="U32" s="6"/>
    </row>
    <row r="33" spans="1:21">
      <c r="A33" s="193"/>
      <c r="B33" s="193"/>
      <c r="C33" s="193"/>
      <c r="D33" s="193"/>
      <c r="E33" s="193"/>
      <c r="F33" s="193"/>
      <c r="G33" s="193"/>
      <c r="H33" s="238"/>
      <c r="I33" s="193"/>
      <c r="J33" s="193"/>
      <c r="K33" s="238"/>
      <c r="L33" s="193"/>
      <c r="M33" s="193"/>
      <c r="N33" s="238"/>
      <c r="O33" s="193"/>
      <c r="P33" s="238"/>
      <c r="Q33" s="193"/>
      <c r="R33" s="193"/>
      <c r="S33" s="193"/>
      <c r="T33" s="193"/>
      <c r="U33" s="6"/>
    </row>
    <row r="34" spans="1:21">
      <c r="A34" s="193"/>
      <c r="B34" s="193"/>
      <c r="C34" s="193"/>
      <c r="D34" s="193"/>
      <c r="E34" s="193"/>
      <c r="F34" s="193"/>
      <c r="G34" s="193"/>
      <c r="H34" s="238"/>
      <c r="I34" s="193"/>
      <c r="J34" s="193"/>
      <c r="K34" s="238"/>
      <c r="L34" s="193"/>
      <c r="M34" s="193"/>
      <c r="N34" s="238"/>
      <c r="O34" s="193"/>
      <c r="P34" s="238"/>
      <c r="Q34" s="193"/>
      <c r="R34" s="193"/>
      <c r="S34" s="193"/>
      <c r="T34" s="193"/>
      <c r="U34" s="6"/>
    </row>
    <row r="35" spans="1:21">
      <c r="A35" s="193"/>
      <c r="B35" s="193"/>
      <c r="C35" s="193"/>
      <c r="D35" s="193"/>
      <c r="E35" s="193"/>
      <c r="F35" s="193"/>
      <c r="G35" s="193"/>
      <c r="H35" s="238"/>
      <c r="I35" s="193"/>
      <c r="J35" s="193"/>
      <c r="K35" s="238"/>
      <c r="L35" s="193"/>
      <c r="M35" s="193"/>
      <c r="N35" s="238"/>
      <c r="O35" s="193"/>
      <c r="P35" s="238"/>
      <c r="Q35" s="193"/>
      <c r="R35" s="193"/>
      <c r="S35" s="193"/>
      <c r="T35" s="193"/>
      <c r="U35" s="6"/>
    </row>
    <row r="36" spans="1:21">
      <c r="A36" s="193"/>
      <c r="B36" s="193"/>
      <c r="C36" s="193"/>
      <c r="D36" s="193"/>
      <c r="E36" s="193"/>
      <c r="F36" s="193"/>
      <c r="G36" s="193"/>
      <c r="H36" s="238"/>
      <c r="I36" s="193"/>
      <c r="J36" s="193"/>
      <c r="K36" s="238"/>
      <c r="L36" s="193"/>
      <c r="M36" s="193"/>
      <c r="N36" s="238"/>
      <c r="O36" s="193"/>
      <c r="P36" s="238"/>
      <c r="Q36" s="193"/>
      <c r="R36" s="193"/>
      <c r="S36" s="193"/>
      <c r="T36" s="193"/>
      <c r="U36" s="6"/>
    </row>
    <row r="37" spans="1:21">
      <c r="A37" s="193"/>
      <c r="B37" s="193"/>
      <c r="C37" s="193"/>
      <c r="D37" s="193"/>
      <c r="E37" s="193"/>
      <c r="F37" s="193"/>
      <c r="G37" s="193"/>
      <c r="H37" s="238"/>
      <c r="I37" s="193"/>
      <c r="J37" s="193"/>
      <c r="K37" s="238"/>
      <c r="L37" s="193"/>
      <c r="M37" s="193"/>
      <c r="N37" s="238"/>
      <c r="O37" s="193"/>
      <c r="P37" s="238"/>
      <c r="Q37" s="193"/>
      <c r="R37" s="193"/>
      <c r="S37" s="193"/>
      <c r="T37" s="193"/>
      <c r="U37" s="6"/>
    </row>
    <row r="38" spans="1:21">
      <c r="A38" s="193"/>
      <c r="B38" s="193"/>
      <c r="C38" s="193"/>
      <c r="D38" s="193"/>
      <c r="E38" s="193"/>
      <c r="F38" s="193"/>
      <c r="G38" s="193"/>
      <c r="H38" s="238"/>
      <c r="I38" s="193"/>
      <c r="J38" s="193"/>
      <c r="K38" s="238"/>
      <c r="L38" s="193"/>
      <c r="M38" s="193"/>
      <c r="N38" s="238"/>
      <c r="O38" s="193"/>
      <c r="P38" s="238"/>
      <c r="Q38" s="193"/>
      <c r="R38" s="193"/>
      <c r="S38" s="193"/>
      <c r="T38" s="193"/>
      <c r="U38" s="6"/>
    </row>
    <row r="39" spans="1:21">
      <c r="A39" s="193"/>
      <c r="B39" s="193"/>
      <c r="C39" s="193"/>
      <c r="D39" s="193"/>
      <c r="E39" s="193"/>
      <c r="F39" s="193"/>
      <c r="G39" s="193"/>
      <c r="H39" s="238"/>
      <c r="I39" s="193"/>
      <c r="J39" s="193"/>
      <c r="K39" s="238"/>
      <c r="L39" s="193"/>
      <c r="M39" s="193"/>
      <c r="N39" s="238"/>
      <c r="O39" s="193"/>
      <c r="P39" s="238"/>
      <c r="Q39" s="193"/>
      <c r="R39" s="193"/>
      <c r="S39" s="193"/>
      <c r="T39" s="193"/>
      <c r="U39" s="6"/>
    </row>
    <row r="40" spans="1:21">
      <c r="A40" s="193"/>
      <c r="B40" s="193"/>
      <c r="C40" s="193"/>
      <c r="D40" s="193"/>
      <c r="E40" s="193"/>
      <c r="F40" s="193"/>
      <c r="G40" s="193"/>
      <c r="H40" s="238"/>
      <c r="I40" s="193"/>
      <c r="J40" s="193"/>
      <c r="K40" s="238"/>
      <c r="L40" s="193"/>
      <c r="M40" s="193"/>
      <c r="N40" s="238"/>
      <c r="O40" s="193"/>
      <c r="P40" s="238"/>
      <c r="Q40" s="193"/>
      <c r="R40" s="193"/>
      <c r="S40" s="193"/>
      <c r="T40" s="193"/>
      <c r="U40" s="6"/>
    </row>
    <row r="41" spans="1:21">
      <c r="A41" s="193"/>
      <c r="B41" s="193"/>
      <c r="C41" s="193"/>
      <c r="D41" s="193"/>
      <c r="E41" s="193"/>
      <c r="F41" s="193"/>
      <c r="G41" s="193"/>
      <c r="H41" s="238"/>
      <c r="I41" s="193"/>
      <c r="J41" s="193"/>
      <c r="K41" s="238"/>
      <c r="L41" s="193"/>
      <c r="M41" s="193"/>
      <c r="N41" s="238"/>
      <c r="O41" s="193"/>
      <c r="P41" s="238"/>
      <c r="Q41" s="193"/>
      <c r="R41" s="193"/>
      <c r="S41" s="193"/>
      <c r="T41" s="193"/>
      <c r="U41" s="6"/>
    </row>
    <row r="42" spans="1:21">
      <c r="A42" s="193"/>
      <c r="B42" s="193"/>
      <c r="C42" s="193"/>
      <c r="D42" s="193"/>
      <c r="E42" s="193"/>
      <c r="F42" s="193"/>
      <c r="G42" s="193"/>
      <c r="H42" s="238"/>
      <c r="I42" s="193"/>
      <c r="J42" s="193"/>
      <c r="K42" s="238"/>
      <c r="L42" s="193"/>
      <c r="M42" s="193"/>
      <c r="N42" s="238"/>
      <c r="O42" s="193"/>
      <c r="P42" s="238"/>
      <c r="Q42" s="193"/>
      <c r="R42" s="193"/>
      <c r="S42" s="193"/>
      <c r="T42" s="193"/>
      <c r="U42" s="6"/>
    </row>
    <row r="43" spans="1:21">
      <c r="A43" s="193"/>
      <c r="B43" s="193"/>
      <c r="C43" s="193"/>
      <c r="D43" s="193"/>
      <c r="E43" s="193"/>
      <c r="F43" s="193"/>
      <c r="G43" s="193"/>
      <c r="H43" s="238"/>
      <c r="I43" s="193"/>
      <c r="J43" s="193"/>
      <c r="K43" s="238"/>
      <c r="L43" s="193"/>
      <c r="M43" s="193"/>
      <c r="N43" s="238"/>
      <c r="O43" s="193"/>
      <c r="P43" s="238"/>
      <c r="Q43" s="193"/>
      <c r="R43" s="193"/>
      <c r="S43" s="193"/>
      <c r="T43" s="193"/>
      <c r="U43" s="6"/>
    </row>
    <row r="44" spans="1:21">
      <c r="A44" s="193"/>
      <c r="B44" s="193"/>
      <c r="C44" s="193"/>
      <c r="D44" s="193"/>
      <c r="E44" s="193"/>
      <c r="F44" s="193"/>
      <c r="G44" s="193"/>
      <c r="H44" s="238"/>
      <c r="I44" s="193"/>
      <c r="J44" s="193"/>
      <c r="K44" s="238"/>
      <c r="L44" s="193"/>
      <c r="M44" s="193"/>
      <c r="N44" s="238"/>
      <c r="O44" s="193"/>
      <c r="P44" s="238"/>
      <c r="Q44" s="193"/>
      <c r="R44" s="193"/>
      <c r="S44" s="193"/>
      <c r="T44" s="193"/>
      <c r="U44" s="6"/>
    </row>
    <row r="45" spans="1:21">
      <c r="A45" s="193"/>
      <c r="B45" s="193"/>
      <c r="C45" s="193"/>
      <c r="D45" s="193"/>
      <c r="E45" s="193"/>
      <c r="F45" s="193"/>
      <c r="G45" s="193"/>
      <c r="H45" s="238"/>
      <c r="I45" s="193"/>
      <c r="J45" s="193"/>
      <c r="K45" s="238"/>
      <c r="L45" s="193"/>
      <c r="M45" s="193"/>
      <c r="N45" s="238"/>
      <c r="O45" s="193"/>
      <c r="P45" s="238"/>
      <c r="Q45" s="193"/>
      <c r="R45" s="193"/>
      <c r="S45" s="193"/>
      <c r="T45" s="193"/>
      <c r="U45" s="6"/>
    </row>
    <row r="46" spans="1:21">
      <c r="A46" s="193"/>
      <c r="B46" s="193"/>
      <c r="C46" s="193"/>
      <c r="D46" s="193"/>
      <c r="E46" s="193"/>
      <c r="F46" s="193"/>
      <c r="G46" s="193"/>
      <c r="H46" s="238"/>
      <c r="I46" s="193"/>
      <c r="J46" s="193"/>
      <c r="K46" s="238"/>
      <c r="L46" s="193"/>
      <c r="M46" s="193"/>
      <c r="N46" s="238"/>
      <c r="O46" s="193"/>
      <c r="P46" s="238"/>
      <c r="Q46" s="193"/>
      <c r="R46" s="193"/>
      <c r="S46" s="193"/>
      <c r="T46" s="193"/>
      <c r="U46" s="6"/>
    </row>
    <row r="47" spans="1:21">
      <c r="A47" s="193"/>
      <c r="B47" s="193"/>
      <c r="C47" s="193"/>
      <c r="D47" s="193"/>
      <c r="E47" s="193"/>
      <c r="F47" s="193"/>
      <c r="G47" s="193"/>
      <c r="H47" s="238"/>
      <c r="I47" s="193"/>
      <c r="J47" s="193"/>
      <c r="K47" s="238"/>
      <c r="L47" s="193"/>
      <c r="M47" s="193"/>
      <c r="N47" s="238"/>
      <c r="O47" s="193"/>
      <c r="P47" s="238"/>
      <c r="Q47" s="193"/>
      <c r="R47" s="193"/>
      <c r="S47" s="193"/>
      <c r="T47" s="193"/>
      <c r="U47" s="6"/>
    </row>
    <row r="48" spans="1:21">
      <c r="A48" s="193"/>
      <c r="B48" s="193"/>
      <c r="C48" s="193"/>
      <c r="D48" s="193"/>
      <c r="E48" s="193"/>
      <c r="F48" s="193"/>
      <c r="G48" s="193"/>
      <c r="H48" s="238"/>
      <c r="I48" s="193"/>
      <c r="J48" s="193"/>
      <c r="K48" s="238"/>
      <c r="L48" s="193"/>
      <c r="M48" s="193"/>
      <c r="N48" s="238"/>
      <c r="O48" s="193"/>
      <c r="P48" s="238"/>
      <c r="Q48" s="193"/>
      <c r="R48" s="193"/>
      <c r="S48" s="193"/>
      <c r="T48" s="193"/>
      <c r="U48" s="6"/>
    </row>
    <row r="49" spans="1:21">
      <c r="A49" s="193"/>
      <c r="B49" s="193"/>
      <c r="C49" s="193"/>
      <c r="D49" s="193"/>
      <c r="E49" s="193"/>
      <c r="F49" s="193"/>
      <c r="G49" s="193"/>
      <c r="H49" s="238"/>
      <c r="I49" s="193"/>
      <c r="J49" s="193"/>
      <c r="K49" s="238"/>
      <c r="L49" s="193"/>
      <c r="M49" s="193"/>
      <c r="N49" s="238"/>
      <c r="O49" s="193"/>
      <c r="P49" s="238"/>
      <c r="Q49" s="193"/>
      <c r="R49" s="193"/>
      <c r="S49" s="193"/>
      <c r="T49" s="193"/>
      <c r="U49" s="6"/>
    </row>
    <row r="50" spans="1:21">
      <c r="A50" s="193"/>
      <c r="B50" s="193"/>
      <c r="C50" s="193"/>
      <c r="D50" s="193"/>
      <c r="E50" s="193"/>
      <c r="F50" s="193"/>
      <c r="G50" s="193"/>
      <c r="H50" s="238"/>
      <c r="I50" s="193"/>
      <c r="J50" s="193"/>
      <c r="K50" s="238"/>
      <c r="L50" s="193"/>
      <c r="M50" s="193"/>
      <c r="N50" s="238"/>
      <c r="O50" s="193"/>
      <c r="P50" s="238"/>
      <c r="Q50" s="193"/>
      <c r="R50" s="193"/>
      <c r="S50" s="193"/>
      <c r="T50" s="193"/>
      <c r="U50" s="6"/>
    </row>
    <row r="51" spans="1:21">
      <c r="A51" s="193"/>
      <c r="B51" s="193"/>
      <c r="C51" s="193"/>
      <c r="D51" s="193"/>
      <c r="E51" s="193"/>
      <c r="F51" s="193"/>
      <c r="G51" s="193"/>
      <c r="H51" s="238"/>
      <c r="I51" s="193"/>
      <c r="J51" s="193"/>
      <c r="K51" s="238"/>
      <c r="L51" s="193"/>
      <c r="M51" s="193"/>
      <c r="N51" s="238"/>
      <c r="O51" s="193"/>
      <c r="P51" s="238"/>
      <c r="Q51" s="193"/>
      <c r="R51" s="193"/>
      <c r="S51" s="193"/>
      <c r="T51" s="193"/>
      <c r="U51" s="6"/>
    </row>
    <row r="52" spans="1:21">
      <c r="A52" s="193"/>
      <c r="B52" s="193"/>
      <c r="C52" s="193"/>
      <c r="D52" s="193"/>
      <c r="E52" s="193"/>
      <c r="F52" s="193"/>
      <c r="G52" s="193"/>
      <c r="H52" s="238"/>
      <c r="I52" s="193"/>
      <c r="J52" s="193"/>
      <c r="K52" s="238"/>
      <c r="L52" s="193"/>
      <c r="M52" s="193"/>
      <c r="N52" s="238"/>
      <c r="O52" s="193"/>
      <c r="P52" s="238"/>
      <c r="Q52" s="193"/>
      <c r="R52" s="193"/>
      <c r="S52" s="193"/>
      <c r="T52" s="193"/>
      <c r="U52" s="6"/>
    </row>
    <row r="53" spans="1:21">
      <c r="A53" s="193"/>
      <c r="B53" s="193"/>
      <c r="C53" s="193"/>
      <c r="D53" s="193"/>
      <c r="E53" s="193"/>
      <c r="F53" s="193"/>
      <c r="G53" s="193"/>
      <c r="H53" s="238"/>
      <c r="I53" s="193"/>
      <c r="J53" s="193"/>
      <c r="K53" s="238"/>
      <c r="L53" s="193"/>
      <c r="M53" s="193"/>
      <c r="N53" s="238"/>
      <c r="O53" s="193"/>
      <c r="P53" s="238"/>
      <c r="Q53" s="193"/>
      <c r="R53" s="193"/>
      <c r="S53" s="193"/>
      <c r="T53" s="193"/>
      <c r="U53" s="6"/>
    </row>
    <row r="54" spans="1:21">
      <c r="A54" s="193"/>
      <c r="B54" s="193"/>
      <c r="C54" s="193"/>
      <c r="D54" s="193"/>
      <c r="E54" s="193"/>
      <c r="F54" s="193"/>
      <c r="G54" s="193"/>
      <c r="H54" s="238"/>
      <c r="I54" s="193"/>
      <c r="J54" s="193"/>
      <c r="K54" s="238"/>
      <c r="L54" s="193"/>
      <c r="M54" s="193"/>
      <c r="N54" s="238"/>
      <c r="O54" s="193"/>
      <c r="P54" s="238"/>
      <c r="Q54" s="193"/>
      <c r="R54" s="193"/>
      <c r="S54" s="193"/>
      <c r="T54" s="193"/>
      <c r="U54" s="6"/>
    </row>
    <row r="55" spans="1:21">
      <c r="A55" s="193"/>
      <c r="B55" s="193"/>
      <c r="C55" s="193"/>
      <c r="D55" s="193"/>
      <c r="E55" s="193"/>
      <c r="F55" s="193"/>
      <c r="G55" s="193"/>
      <c r="H55" s="238"/>
      <c r="I55" s="193"/>
      <c r="J55" s="193"/>
      <c r="K55" s="238"/>
      <c r="L55" s="193"/>
      <c r="M55" s="193"/>
      <c r="N55" s="238"/>
      <c r="O55" s="193"/>
      <c r="P55" s="238"/>
      <c r="Q55" s="193"/>
      <c r="R55" s="193"/>
      <c r="S55" s="193"/>
      <c r="T55" s="193"/>
      <c r="U55" s="6"/>
    </row>
    <row r="56" spans="1:21">
      <c r="A56" s="193"/>
      <c r="B56" s="193"/>
      <c r="C56" s="193"/>
      <c r="D56" s="193"/>
      <c r="E56" s="193"/>
      <c r="F56" s="193"/>
      <c r="G56" s="193"/>
      <c r="H56" s="238"/>
      <c r="I56" s="193"/>
      <c r="J56" s="193"/>
      <c r="K56" s="238"/>
      <c r="L56" s="193"/>
      <c r="M56" s="193"/>
      <c r="N56" s="238"/>
      <c r="O56" s="193"/>
      <c r="P56" s="238"/>
      <c r="Q56" s="193"/>
      <c r="R56" s="193"/>
      <c r="S56" s="193"/>
      <c r="T56" s="193"/>
      <c r="U56" s="6"/>
    </row>
    <row r="57" spans="1:21">
      <c r="A57" s="193"/>
      <c r="B57" s="193"/>
      <c r="C57" s="193"/>
      <c r="D57" s="193"/>
      <c r="E57" s="193"/>
      <c r="F57" s="193"/>
      <c r="G57" s="193"/>
      <c r="H57" s="238"/>
      <c r="I57" s="193"/>
      <c r="J57" s="193"/>
      <c r="K57" s="238"/>
      <c r="L57" s="193"/>
      <c r="M57" s="193"/>
      <c r="N57" s="238"/>
      <c r="O57" s="193"/>
      <c r="P57" s="238"/>
      <c r="Q57" s="193"/>
      <c r="R57" s="193"/>
      <c r="S57" s="193"/>
      <c r="T57" s="193"/>
      <c r="U57" s="6"/>
    </row>
    <row r="58" spans="1:21">
      <c r="A58" s="193"/>
      <c r="B58" s="193"/>
      <c r="C58" s="193"/>
      <c r="D58" s="193"/>
      <c r="E58" s="193"/>
      <c r="F58" s="193"/>
      <c r="G58" s="193"/>
      <c r="H58" s="238"/>
      <c r="I58" s="193"/>
      <c r="J58" s="193"/>
      <c r="K58" s="238"/>
      <c r="L58" s="193"/>
      <c r="M58" s="193"/>
      <c r="N58" s="238"/>
      <c r="O58" s="193"/>
      <c r="P58" s="238"/>
      <c r="Q58" s="193"/>
      <c r="R58" s="193"/>
      <c r="S58" s="193"/>
      <c r="T58" s="193"/>
      <c r="U58" s="6"/>
    </row>
    <row r="59" spans="1:21">
      <c r="A59" s="193"/>
      <c r="B59" s="193"/>
      <c r="C59" s="193"/>
      <c r="D59" s="193"/>
      <c r="E59" s="193"/>
      <c r="F59" s="193"/>
      <c r="G59" s="193"/>
      <c r="H59" s="238"/>
      <c r="I59" s="193"/>
      <c r="J59" s="193"/>
      <c r="K59" s="238"/>
      <c r="L59" s="193"/>
      <c r="M59" s="193"/>
      <c r="N59" s="238"/>
      <c r="O59" s="193"/>
      <c r="P59" s="238"/>
      <c r="Q59" s="193"/>
      <c r="R59" s="193"/>
      <c r="S59" s="193"/>
      <c r="T59" s="193"/>
      <c r="U59" s="6"/>
    </row>
    <row r="60" spans="1:21">
      <c r="A60" s="193"/>
      <c r="B60" s="193"/>
      <c r="C60" s="193"/>
      <c r="D60" s="193"/>
      <c r="E60" s="193"/>
      <c r="F60" s="193"/>
      <c r="G60" s="193"/>
      <c r="H60" s="238"/>
      <c r="I60" s="193"/>
      <c r="J60" s="193"/>
      <c r="K60" s="238"/>
      <c r="L60" s="193"/>
      <c r="M60" s="193"/>
      <c r="N60" s="238"/>
      <c r="O60" s="193"/>
      <c r="P60" s="238"/>
      <c r="Q60" s="193"/>
      <c r="R60" s="193"/>
      <c r="S60" s="193"/>
      <c r="T60" s="193"/>
      <c r="U60" s="6"/>
    </row>
    <row r="61" spans="1:21">
      <c r="A61" s="193"/>
      <c r="B61" s="193"/>
      <c r="C61" s="193"/>
      <c r="D61" s="193"/>
      <c r="E61" s="193"/>
      <c r="F61" s="193"/>
      <c r="G61" s="193"/>
      <c r="H61" s="238"/>
      <c r="I61" s="193"/>
      <c r="J61" s="193"/>
      <c r="K61" s="238"/>
      <c r="L61" s="193"/>
      <c r="M61" s="193"/>
      <c r="N61" s="238"/>
      <c r="O61" s="193"/>
      <c r="P61" s="238"/>
      <c r="Q61" s="193"/>
      <c r="R61" s="193"/>
      <c r="S61" s="193"/>
      <c r="T61" s="193"/>
      <c r="U61" s="6"/>
    </row>
    <row r="62" spans="1:21">
      <c r="A62" s="193"/>
      <c r="B62" s="193"/>
      <c r="C62" s="193"/>
      <c r="D62" s="193"/>
      <c r="E62" s="193"/>
      <c r="F62" s="193"/>
      <c r="G62" s="193"/>
      <c r="H62" s="238"/>
      <c r="I62" s="193"/>
      <c r="J62" s="193"/>
      <c r="K62" s="238"/>
      <c r="L62" s="193"/>
      <c r="M62" s="193"/>
      <c r="N62" s="238"/>
      <c r="O62" s="193"/>
      <c r="P62" s="238"/>
      <c r="Q62" s="193"/>
      <c r="R62" s="193"/>
      <c r="S62" s="193"/>
      <c r="T62" s="193"/>
      <c r="U62" s="6"/>
    </row>
    <row r="63" spans="1:21">
      <c r="A63" s="193"/>
      <c r="B63" s="193"/>
      <c r="C63" s="193"/>
      <c r="D63" s="193"/>
      <c r="E63" s="193"/>
      <c r="F63" s="193"/>
      <c r="G63" s="193"/>
      <c r="H63" s="238"/>
      <c r="I63" s="193"/>
      <c r="J63" s="193"/>
      <c r="K63" s="238"/>
      <c r="L63" s="193"/>
      <c r="M63" s="193"/>
      <c r="N63" s="238"/>
      <c r="O63" s="193"/>
      <c r="P63" s="238"/>
      <c r="Q63" s="193"/>
      <c r="R63" s="193"/>
      <c r="S63" s="193"/>
      <c r="T63" s="193"/>
      <c r="U63" s="6"/>
    </row>
    <row r="64" spans="1:21">
      <c r="A64" s="193"/>
      <c r="B64" s="193"/>
      <c r="C64" s="193"/>
      <c r="D64" s="193"/>
      <c r="E64" s="193"/>
      <c r="F64" s="193"/>
      <c r="G64" s="193"/>
      <c r="H64" s="238"/>
      <c r="I64" s="193"/>
      <c r="J64" s="193"/>
      <c r="K64" s="238"/>
      <c r="L64" s="193"/>
      <c r="M64" s="193"/>
      <c r="N64" s="238"/>
      <c r="O64" s="193"/>
      <c r="P64" s="238"/>
      <c r="Q64" s="193"/>
      <c r="R64" s="193"/>
      <c r="S64" s="193"/>
      <c r="T64" s="193"/>
      <c r="U64" s="6"/>
    </row>
    <row r="65" spans="1:21">
      <c r="A65" s="193"/>
      <c r="B65" s="193"/>
      <c r="C65" s="193"/>
      <c r="D65" s="193"/>
      <c r="E65" s="193"/>
      <c r="F65" s="193"/>
      <c r="G65" s="193"/>
      <c r="H65" s="238"/>
      <c r="I65" s="193"/>
      <c r="J65" s="193"/>
      <c r="K65" s="238"/>
      <c r="L65" s="193"/>
      <c r="M65" s="193"/>
      <c r="N65" s="238"/>
      <c r="O65" s="193"/>
      <c r="P65" s="238"/>
      <c r="Q65" s="193"/>
      <c r="R65" s="193"/>
      <c r="S65" s="193"/>
      <c r="T65" s="193"/>
      <c r="U65" s="6"/>
    </row>
    <row r="66" spans="1:21">
      <c r="A66" s="193"/>
      <c r="B66" s="193"/>
      <c r="C66" s="193"/>
      <c r="D66" s="193"/>
      <c r="E66" s="193"/>
      <c r="F66" s="193"/>
      <c r="G66" s="193"/>
      <c r="H66" s="238"/>
      <c r="I66" s="193"/>
      <c r="J66" s="193"/>
      <c r="K66" s="238"/>
      <c r="L66" s="193"/>
      <c r="M66" s="193"/>
      <c r="N66" s="238"/>
      <c r="O66" s="193"/>
      <c r="P66" s="238"/>
      <c r="Q66" s="193"/>
      <c r="R66" s="193"/>
      <c r="S66" s="193"/>
      <c r="T66" s="193"/>
      <c r="U66" s="6"/>
    </row>
    <row r="67" spans="1:21">
      <c r="A67" s="193"/>
      <c r="B67" s="193"/>
      <c r="C67" s="193"/>
      <c r="D67" s="193"/>
      <c r="E67" s="193"/>
      <c r="F67" s="193"/>
      <c r="G67" s="193"/>
      <c r="H67" s="238"/>
      <c r="I67" s="193"/>
      <c r="J67" s="193"/>
      <c r="K67" s="238"/>
      <c r="L67" s="193"/>
      <c r="M67" s="193"/>
      <c r="N67" s="238"/>
      <c r="O67" s="193"/>
      <c r="P67" s="238"/>
      <c r="Q67" s="193"/>
      <c r="R67" s="193"/>
      <c r="S67" s="193"/>
      <c r="T67" s="193"/>
      <c r="U67" s="6"/>
    </row>
    <row r="68" spans="1:21">
      <c r="A68" s="193"/>
      <c r="B68" s="193"/>
      <c r="C68" s="193"/>
      <c r="D68" s="193"/>
      <c r="E68" s="193"/>
      <c r="F68" s="193"/>
      <c r="G68" s="193"/>
      <c r="H68" s="238"/>
      <c r="I68" s="193"/>
      <c r="J68" s="193"/>
      <c r="K68" s="238"/>
      <c r="L68" s="193"/>
      <c r="M68" s="193"/>
      <c r="N68" s="238"/>
      <c r="O68" s="193"/>
      <c r="P68" s="238"/>
      <c r="Q68" s="193"/>
      <c r="R68" s="193"/>
      <c r="S68" s="193"/>
      <c r="T68" s="193"/>
      <c r="U68" s="6"/>
    </row>
    <row r="69" spans="1:21">
      <c r="A69" s="193"/>
      <c r="B69" s="193"/>
      <c r="C69" s="193"/>
      <c r="D69" s="193"/>
      <c r="E69" s="193"/>
      <c r="F69" s="193"/>
      <c r="G69" s="193"/>
      <c r="H69" s="238"/>
      <c r="I69" s="193"/>
      <c r="J69" s="193"/>
      <c r="K69" s="238"/>
      <c r="L69" s="193"/>
      <c r="M69" s="193"/>
      <c r="N69" s="238"/>
      <c r="O69" s="193"/>
      <c r="P69" s="238"/>
      <c r="Q69" s="193"/>
      <c r="R69" s="193"/>
      <c r="S69" s="193"/>
      <c r="T69" s="193"/>
      <c r="U69" s="6"/>
    </row>
    <row r="70" spans="1:21">
      <c r="A70" s="193"/>
      <c r="B70" s="193"/>
      <c r="C70" s="193"/>
      <c r="D70" s="193"/>
      <c r="E70" s="193"/>
      <c r="F70" s="193"/>
      <c r="G70" s="193"/>
      <c r="H70" s="238"/>
      <c r="I70" s="193"/>
      <c r="J70" s="193"/>
      <c r="K70" s="238"/>
      <c r="L70" s="193"/>
      <c r="M70" s="193"/>
      <c r="N70" s="238"/>
      <c r="O70" s="193"/>
      <c r="P70" s="238"/>
      <c r="Q70" s="193"/>
      <c r="R70" s="193"/>
      <c r="S70" s="193"/>
      <c r="T70" s="193"/>
      <c r="U70" s="6"/>
    </row>
    <row r="71" spans="1:21">
      <c r="A71" s="193"/>
      <c r="B71" s="193"/>
      <c r="C71" s="193"/>
      <c r="D71" s="193"/>
      <c r="E71" s="193"/>
      <c r="F71" s="193"/>
      <c r="G71" s="193"/>
      <c r="H71" s="238"/>
      <c r="I71" s="193"/>
      <c r="J71" s="193"/>
      <c r="K71" s="238"/>
      <c r="L71" s="193"/>
      <c r="M71" s="193"/>
      <c r="N71" s="238"/>
      <c r="O71" s="193"/>
      <c r="P71" s="238"/>
      <c r="Q71" s="193"/>
      <c r="R71" s="193"/>
      <c r="S71" s="193"/>
      <c r="T71" s="193"/>
      <c r="U71" s="6"/>
    </row>
    <row r="72" spans="1:21">
      <c r="A72" s="193"/>
      <c r="B72" s="193"/>
      <c r="C72" s="193"/>
      <c r="D72" s="193"/>
      <c r="E72" s="193"/>
      <c r="F72" s="193"/>
      <c r="G72" s="193"/>
      <c r="H72" s="238"/>
      <c r="I72" s="193"/>
      <c r="J72" s="193"/>
      <c r="K72" s="238"/>
      <c r="L72" s="193"/>
      <c r="M72" s="193"/>
      <c r="N72" s="238"/>
      <c r="O72" s="193"/>
      <c r="P72" s="238"/>
      <c r="Q72" s="193"/>
      <c r="R72" s="193"/>
      <c r="S72" s="193"/>
      <c r="T72" s="193"/>
      <c r="U72" s="6"/>
    </row>
    <row r="73" spans="1:21">
      <c r="A73" s="193"/>
      <c r="B73" s="193"/>
      <c r="C73" s="193"/>
      <c r="D73" s="193"/>
      <c r="E73" s="193"/>
      <c r="F73" s="193"/>
      <c r="G73" s="193"/>
      <c r="H73" s="238"/>
      <c r="I73" s="193"/>
      <c r="J73" s="193"/>
      <c r="K73" s="238"/>
      <c r="L73" s="193"/>
      <c r="M73" s="193"/>
      <c r="N73" s="238"/>
      <c r="O73" s="193"/>
      <c r="P73" s="238"/>
      <c r="Q73" s="193"/>
      <c r="R73" s="193"/>
      <c r="S73" s="193"/>
      <c r="T73" s="193"/>
      <c r="U73" s="6"/>
    </row>
    <row r="74" spans="1:21">
      <c r="A74" s="193"/>
      <c r="B74" s="193"/>
      <c r="C74" s="193"/>
      <c r="D74" s="193"/>
      <c r="E74" s="193"/>
      <c r="F74" s="193"/>
      <c r="G74" s="193"/>
      <c r="H74" s="238"/>
      <c r="I74" s="193"/>
      <c r="J74" s="193"/>
      <c r="K74" s="238"/>
      <c r="L74" s="193"/>
      <c r="M74" s="193"/>
      <c r="N74" s="238"/>
      <c r="O74" s="193"/>
      <c r="P74" s="238"/>
      <c r="Q74" s="193"/>
      <c r="R74" s="193"/>
      <c r="S74" s="193"/>
      <c r="T74" s="193"/>
      <c r="U74" s="6"/>
    </row>
    <row r="75" spans="1:21">
      <c r="A75" s="193"/>
      <c r="B75" s="193"/>
      <c r="C75" s="193"/>
      <c r="D75" s="193"/>
      <c r="E75" s="193"/>
      <c r="F75" s="193"/>
      <c r="G75" s="193"/>
      <c r="H75" s="238"/>
      <c r="I75" s="193"/>
      <c r="J75" s="193"/>
      <c r="K75" s="238"/>
      <c r="L75" s="193"/>
      <c r="M75" s="193"/>
      <c r="N75" s="238"/>
      <c r="O75" s="193"/>
      <c r="P75" s="238"/>
      <c r="Q75" s="193"/>
      <c r="R75" s="193"/>
      <c r="S75" s="193"/>
      <c r="T75" s="193"/>
      <c r="U75" s="6"/>
    </row>
    <row r="76" spans="1:21">
      <c r="A76" s="193"/>
      <c r="B76" s="193"/>
      <c r="C76" s="193"/>
      <c r="D76" s="193"/>
      <c r="E76" s="193"/>
      <c r="F76" s="193"/>
      <c r="G76" s="193"/>
      <c r="H76" s="238"/>
      <c r="I76" s="193"/>
      <c r="J76" s="193"/>
      <c r="K76" s="238"/>
      <c r="L76" s="193"/>
      <c r="M76" s="193"/>
      <c r="N76" s="238"/>
      <c r="O76" s="193"/>
      <c r="P76" s="238"/>
      <c r="Q76" s="193"/>
      <c r="R76" s="193"/>
      <c r="S76" s="193"/>
      <c r="T76" s="193"/>
      <c r="U76" s="6"/>
    </row>
    <row r="77" spans="1:21">
      <c r="A77" s="193"/>
      <c r="B77" s="193"/>
      <c r="C77" s="193"/>
      <c r="D77" s="193"/>
      <c r="E77" s="193"/>
      <c r="F77" s="193"/>
      <c r="G77" s="193"/>
      <c r="H77" s="238"/>
      <c r="I77" s="193"/>
      <c r="J77" s="193"/>
      <c r="K77" s="238"/>
      <c r="L77" s="193"/>
      <c r="M77" s="193"/>
      <c r="N77" s="238"/>
      <c r="O77" s="193"/>
      <c r="P77" s="238"/>
      <c r="Q77" s="193"/>
      <c r="R77" s="193"/>
      <c r="S77" s="193"/>
      <c r="T77" s="193"/>
      <c r="U77" s="6"/>
    </row>
    <row r="78" spans="1:21">
      <c r="A78" s="193"/>
      <c r="B78" s="193"/>
      <c r="C78" s="193"/>
      <c r="D78" s="193"/>
      <c r="E78" s="193"/>
      <c r="F78" s="193"/>
      <c r="G78" s="193"/>
      <c r="H78" s="238"/>
      <c r="I78" s="193"/>
      <c r="J78" s="193"/>
      <c r="K78" s="238"/>
      <c r="L78" s="193"/>
      <c r="M78" s="193"/>
      <c r="N78" s="238"/>
      <c r="O78" s="193"/>
      <c r="P78" s="238"/>
      <c r="Q78" s="193"/>
      <c r="R78" s="193"/>
      <c r="S78" s="193"/>
      <c r="T78" s="193"/>
      <c r="U78" s="6"/>
    </row>
    <row r="79" spans="1:21">
      <c r="A79" s="193"/>
      <c r="B79" s="193"/>
      <c r="C79" s="193"/>
      <c r="D79" s="193"/>
      <c r="E79" s="193"/>
      <c r="F79" s="193"/>
      <c r="G79" s="193"/>
      <c r="H79" s="238"/>
      <c r="I79" s="193"/>
      <c r="J79" s="193"/>
      <c r="K79" s="238"/>
      <c r="L79" s="193"/>
      <c r="M79" s="193"/>
      <c r="N79" s="238"/>
      <c r="O79" s="193"/>
      <c r="P79" s="238"/>
      <c r="Q79" s="193"/>
      <c r="R79" s="193"/>
      <c r="S79" s="193"/>
      <c r="T79" s="193"/>
      <c r="U79" s="6"/>
    </row>
    <row r="80" spans="1:21">
      <c r="A80" s="193"/>
      <c r="B80" s="193"/>
      <c r="C80" s="193"/>
      <c r="D80" s="193"/>
      <c r="E80" s="193"/>
      <c r="F80" s="193"/>
      <c r="G80" s="193"/>
      <c r="H80" s="238"/>
      <c r="I80" s="193"/>
      <c r="J80" s="193"/>
      <c r="K80" s="238"/>
      <c r="L80" s="193"/>
      <c r="M80" s="193"/>
      <c r="N80" s="238"/>
      <c r="O80" s="193"/>
      <c r="P80" s="238"/>
      <c r="Q80" s="193"/>
      <c r="R80" s="193"/>
      <c r="S80" s="193"/>
      <c r="T80" s="193"/>
      <c r="U80" s="6"/>
    </row>
    <row r="81" spans="1:21">
      <c r="A81" s="193"/>
      <c r="B81" s="193"/>
      <c r="C81" s="193"/>
      <c r="D81" s="193"/>
      <c r="E81" s="193"/>
      <c r="F81" s="193"/>
      <c r="G81" s="193"/>
      <c r="H81" s="238"/>
      <c r="I81" s="193"/>
      <c r="J81" s="193"/>
      <c r="K81" s="238"/>
      <c r="L81" s="193"/>
      <c r="M81" s="193"/>
      <c r="N81" s="238"/>
      <c r="O81" s="193"/>
      <c r="P81" s="238"/>
      <c r="Q81" s="193"/>
      <c r="R81" s="193"/>
      <c r="S81" s="193"/>
      <c r="T81" s="193"/>
      <c r="U81" s="6"/>
    </row>
    <row r="82" spans="1:21">
      <c r="A82" s="193"/>
      <c r="B82" s="193"/>
      <c r="C82" s="193"/>
      <c r="D82" s="193"/>
      <c r="E82" s="193"/>
      <c r="F82" s="193"/>
      <c r="G82" s="193"/>
      <c r="H82" s="238"/>
      <c r="I82" s="193"/>
      <c r="J82" s="193"/>
      <c r="K82" s="238"/>
      <c r="L82" s="193"/>
      <c r="M82" s="193"/>
      <c r="N82" s="238"/>
      <c r="O82" s="193"/>
      <c r="P82" s="238"/>
      <c r="Q82" s="193"/>
      <c r="R82" s="193"/>
      <c r="S82" s="193"/>
      <c r="T82" s="193"/>
      <c r="U82" s="6"/>
    </row>
    <row r="83" spans="1:21">
      <c r="A83" s="193"/>
      <c r="B83" s="193"/>
      <c r="C83" s="193"/>
      <c r="D83" s="193"/>
      <c r="E83" s="193"/>
      <c r="F83" s="193"/>
      <c r="G83" s="193"/>
      <c r="H83" s="238"/>
      <c r="I83" s="193"/>
      <c r="J83" s="193"/>
      <c r="K83" s="238"/>
      <c r="L83" s="193"/>
      <c r="M83" s="193"/>
      <c r="N83" s="238"/>
      <c r="O83" s="193"/>
      <c r="P83" s="238"/>
      <c r="Q83" s="193"/>
      <c r="R83" s="193"/>
      <c r="S83" s="193"/>
      <c r="T83" s="193"/>
      <c r="U83" s="6"/>
    </row>
    <row r="84" spans="1:21">
      <c r="A84" s="193"/>
      <c r="B84" s="193"/>
      <c r="C84" s="193"/>
      <c r="D84" s="193"/>
      <c r="E84" s="193"/>
      <c r="F84" s="193"/>
      <c r="G84" s="193"/>
      <c r="H84" s="238"/>
      <c r="I84" s="193"/>
      <c r="J84" s="193"/>
      <c r="K84" s="238"/>
      <c r="L84" s="193"/>
      <c r="M84" s="193"/>
      <c r="N84" s="238"/>
      <c r="O84" s="193"/>
      <c r="P84" s="238"/>
      <c r="Q84" s="193"/>
      <c r="R84" s="193"/>
      <c r="S84" s="193"/>
      <c r="T84" s="193"/>
      <c r="U84" s="6"/>
    </row>
    <row r="85" spans="1:21">
      <c r="A85" s="193"/>
      <c r="B85" s="193"/>
      <c r="C85" s="193"/>
      <c r="D85" s="193"/>
      <c r="E85" s="193"/>
      <c r="F85" s="193"/>
      <c r="G85" s="193"/>
      <c r="H85" s="238"/>
      <c r="I85" s="193"/>
      <c r="J85" s="193"/>
      <c r="K85" s="238"/>
      <c r="L85" s="193"/>
      <c r="M85" s="193"/>
      <c r="N85" s="238"/>
      <c r="O85" s="193"/>
      <c r="P85" s="238"/>
      <c r="Q85" s="193"/>
      <c r="R85" s="193"/>
      <c r="S85" s="193"/>
      <c r="T85" s="193"/>
      <c r="U85" s="6"/>
    </row>
    <row r="86" spans="1:21">
      <c r="A86" s="193"/>
      <c r="B86" s="193"/>
      <c r="C86" s="193"/>
      <c r="D86" s="193"/>
      <c r="E86" s="193"/>
      <c r="F86" s="193"/>
      <c r="G86" s="193"/>
      <c r="H86" s="238"/>
      <c r="I86" s="193"/>
      <c r="J86" s="193"/>
      <c r="K86" s="238"/>
      <c r="L86" s="193"/>
      <c r="M86" s="193"/>
      <c r="N86" s="238"/>
      <c r="O86" s="193"/>
      <c r="P86" s="238"/>
      <c r="Q86" s="193"/>
      <c r="R86" s="193"/>
      <c r="S86" s="193"/>
      <c r="T86" s="193"/>
      <c r="U86" s="6"/>
    </row>
    <row r="87" spans="1:21">
      <c r="A87" s="193"/>
      <c r="B87" s="193"/>
      <c r="C87" s="193"/>
      <c r="D87" s="193"/>
      <c r="E87" s="193"/>
      <c r="F87" s="193"/>
      <c r="G87" s="193"/>
      <c r="H87" s="238"/>
      <c r="I87" s="193"/>
      <c r="J87" s="193"/>
      <c r="K87" s="238"/>
      <c r="L87" s="193"/>
      <c r="M87" s="193"/>
      <c r="N87" s="238"/>
      <c r="O87" s="193"/>
      <c r="P87" s="238"/>
      <c r="Q87" s="193"/>
      <c r="R87" s="193"/>
      <c r="S87" s="193"/>
      <c r="T87" s="193"/>
      <c r="U87" s="6"/>
    </row>
    <row r="88" spans="1:21">
      <c r="A88" s="193"/>
      <c r="B88" s="193"/>
      <c r="C88" s="193"/>
      <c r="D88" s="193"/>
      <c r="E88" s="193"/>
      <c r="F88" s="193"/>
      <c r="G88" s="193"/>
      <c r="H88" s="238"/>
      <c r="I88" s="193"/>
      <c r="J88" s="193"/>
      <c r="K88" s="238"/>
      <c r="L88" s="193"/>
      <c r="M88" s="193"/>
      <c r="N88" s="238"/>
      <c r="O88" s="193"/>
      <c r="P88" s="238"/>
      <c r="Q88" s="193"/>
      <c r="R88" s="193"/>
      <c r="S88" s="193"/>
      <c r="T88" s="193"/>
      <c r="U88" s="6"/>
    </row>
    <row r="89" spans="1:21">
      <c r="A89" s="193"/>
      <c r="B89" s="193"/>
      <c r="C89" s="193"/>
      <c r="D89" s="193"/>
      <c r="E89" s="193"/>
      <c r="F89" s="193"/>
      <c r="G89" s="193"/>
      <c r="H89" s="238"/>
      <c r="I89" s="193"/>
      <c r="J89" s="193"/>
      <c r="K89" s="238"/>
      <c r="L89" s="193"/>
      <c r="M89" s="193"/>
      <c r="N89" s="238"/>
      <c r="O89" s="193"/>
      <c r="P89" s="238"/>
      <c r="Q89" s="193"/>
      <c r="R89" s="193"/>
      <c r="S89" s="193"/>
      <c r="T89" s="193"/>
      <c r="U89" s="6"/>
    </row>
    <row r="90" spans="1:21">
      <c r="A90" s="193"/>
      <c r="B90" s="193"/>
      <c r="C90" s="193"/>
      <c r="D90" s="193"/>
      <c r="E90" s="193"/>
      <c r="F90" s="193"/>
      <c r="G90" s="193"/>
      <c r="H90" s="238"/>
      <c r="I90" s="193"/>
      <c r="J90" s="193"/>
      <c r="K90" s="238"/>
      <c r="L90" s="193"/>
      <c r="M90" s="193"/>
      <c r="N90" s="238"/>
      <c r="O90" s="193"/>
      <c r="P90" s="238"/>
      <c r="Q90" s="193"/>
      <c r="R90" s="193"/>
      <c r="S90" s="193"/>
      <c r="T90" s="193"/>
      <c r="U90" s="6"/>
    </row>
    <row r="91" spans="1:21">
      <c r="A91" s="193"/>
      <c r="B91" s="193"/>
      <c r="C91" s="193"/>
      <c r="D91" s="193"/>
      <c r="E91" s="193"/>
      <c r="F91" s="193"/>
      <c r="G91" s="193"/>
      <c r="H91" s="238"/>
      <c r="I91" s="193"/>
      <c r="J91" s="193"/>
      <c r="K91" s="238"/>
      <c r="L91" s="193"/>
      <c r="M91" s="193"/>
      <c r="N91" s="238"/>
      <c r="O91" s="193"/>
      <c r="P91" s="238"/>
      <c r="Q91" s="193"/>
      <c r="R91" s="193"/>
      <c r="S91" s="193"/>
      <c r="T91" s="193"/>
      <c r="U91" s="6"/>
    </row>
    <row r="92" spans="1:21">
      <c r="A92" s="193"/>
      <c r="B92" s="193"/>
      <c r="C92" s="193"/>
      <c r="D92" s="193"/>
      <c r="E92" s="193"/>
      <c r="F92" s="193"/>
      <c r="G92" s="193"/>
      <c r="H92" s="238"/>
      <c r="I92" s="193"/>
      <c r="J92" s="193"/>
      <c r="K92" s="238"/>
      <c r="L92" s="193"/>
      <c r="M92" s="193"/>
      <c r="N92" s="238"/>
      <c r="O92" s="193"/>
      <c r="P92" s="238"/>
      <c r="Q92" s="193"/>
      <c r="R92" s="193"/>
      <c r="S92" s="193"/>
      <c r="T92" s="193"/>
      <c r="U92" s="6"/>
    </row>
    <row r="93" spans="1:21">
      <c r="A93" s="193"/>
      <c r="B93" s="193"/>
      <c r="C93" s="193"/>
      <c r="D93" s="193"/>
      <c r="E93" s="193"/>
      <c r="F93" s="193"/>
      <c r="G93" s="193"/>
      <c r="H93" s="238"/>
      <c r="I93" s="193"/>
      <c r="J93" s="193"/>
      <c r="K93" s="238"/>
      <c r="L93" s="193"/>
      <c r="M93" s="193"/>
      <c r="N93" s="238"/>
      <c r="O93" s="193"/>
      <c r="P93" s="238"/>
      <c r="Q93" s="193"/>
      <c r="R93" s="193"/>
      <c r="S93" s="193"/>
      <c r="T93" s="193"/>
      <c r="U93" s="6"/>
    </row>
    <row r="94" spans="1:21">
      <c r="A94" s="193"/>
      <c r="B94" s="193"/>
      <c r="C94" s="193"/>
      <c r="D94" s="193"/>
      <c r="E94" s="193"/>
      <c r="F94" s="193"/>
      <c r="G94" s="193"/>
      <c r="H94" s="238"/>
      <c r="I94" s="193"/>
      <c r="J94" s="193"/>
      <c r="K94" s="238"/>
      <c r="L94" s="193"/>
      <c r="M94" s="193"/>
      <c r="N94" s="238"/>
      <c r="O94" s="193"/>
      <c r="P94" s="238"/>
      <c r="Q94" s="193"/>
      <c r="R94" s="193"/>
      <c r="S94" s="193"/>
      <c r="T94" s="193"/>
      <c r="U94" s="6"/>
    </row>
    <row r="95" spans="1:21">
      <c r="A95" s="193"/>
      <c r="B95" s="193"/>
      <c r="C95" s="193"/>
      <c r="D95" s="193"/>
      <c r="E95" s="193"/>
      <c r="F95" s="193"/>
      <c r="G95" s="193"/>
      <c r="H95" s="238"/>
      <c r="I95" s="193"/>
      <c r="J95" s="193"/>
      <c r="K95" s="238"/>
      <c r="L95" s="193"/>
      <c r="M95" s="193"/>
      <c r="N95" s="238"/>
      <c r="O95" s="193"/>
      <c r="P95" s="238"/>
      <c r="Q95" s="193"/>
      <c r="R95" s="193"/>
      <c r="S95" s="193"/>
      <c r="T95" s="193"/>
      <c r="U95" s="6"/>
    </row>
    <row r="96" spans="1:21">
      <c r="A96" s="193"/>
      <c r="B96" s="193"/>
      <c r="C96" s="193"/>
      <c r="D96" s="193"/>
      <c r="E96" s="193"/>
      <c r="F96" s="193"/>
      <c r="G96" s="193"/>
      <c r="H96" s="238"/>
      <c r="I96" s="193"/>
      <c r="J96" s="193"/>
      <c r="K96" s="238"/>
      <c r="L96" s="193"/>
      <c r="M96" s="193"/>
      <c r="N96" s="238"/>
      <c r="O96" s="193"/>
      <c r="P96" s="238"/>
      <c r="Q96" s="193"/>
      <c r="R96" s="193"/>
      <c r="S96" s="193"/>
      <c r="T96" s="193"/>
      <c r="U96" s="6"/>
    </row>
    <row r="97" spans="1:21">
      <c r="A97" s="193"/>
      <c r="B97" s="193"/>
      <c r="C97" s="193"/>
      <c r="D97" s="193"/>
      <c r="E97" s="193"/>
      <c r="F97" s="193"/>
      <c r="G97" s="193"/>
      <c r="H97" s="238"/>
      <c r="I97" s="193"/>
      <c r="J97" s="193"/>
      <c r="K97" s="238"/>
      <c r="L97" s="193"/>
      <c r="M97" s="193"/>
      <c r="N97" s="238"/>
      <c r="O97" s="193"/>
      <c r="P97" s="238"/>
      <c r="Q97" s="193"/>
      <c r="R97" s="193"/>
      <c r="S97" s="193"/>
      <c r="T97" s="193"/>
      <c r="U97" s="6"/>
    </row>
    <row r="98" spans="1:21">
      <c r="A98" s="193"/>
      <c r="B98" s="193"/>
      <c r="C98" s="193"/>
      <c r="D98" s="193"/>
      <c r="E98" s="193"/>
      <c r="F98" s="193"/>
      <c r="G98" s="193"/>
      <c r="H98" s="238"/>
      <c r="I98" s="193"/>
      <c r="J98" s="193"/>
      <c r="K98" s="238"/>
      <c r="L98" s="193"/>
      <c r="M98" s="193"/>
      <c r="N98" s="238"/>
      <c r="O98" s="193"/>
      <c r="P98" s="238"/>
      <c r="Q98" s="193"/>
      <c r="R98" s="193"/>
      <c r="S98" s="193"/>
      <c r="T98" s="193"/>
      <c r="U98" s="6"/>
    </row>
    <row r="99" spans="1:21">
      <c r="A99" s="193"/>
      <c r="B99" s="193"/>
      <c r="C99" s="193"/>
      <c r="D99" s="193"/>
      <c r="E99" s="193"/>
      <c r="F99" s="193"/>
      <c r="G99" s="193"/>
      <c r="H99" s="238"/>
      <c r="I99" s="193"/>
      <c r="J99" s="193"/>
      <c r="K99" s="238"/>
      <c r="L99" s="193"/>
      <c r="M99" s="193"/>
      <c r="N99" s="238"/>
      <c r="O99" s="193"/>
      <c r="P99" s="238"/>
      <c r="Q99" s="193"/>
      <c r="R99" s="193"/>
      <c r="S99" s="193"/>
      <c r="T99" s="193"/>
      <c r="U99" s="6"/>
    </row>
    <row r="100" spans="1:21">
      <c r="A100" s="193"/>
      <c r="B100" s="193"/>
      <c r="C100" s="193"/>
      <c r="D100" s="193"/>
      <c r="E100" s="193"/>
      <c r="F100" s="193"/>
      <c r="G100" s="193"/>
      <c r="H100" s="238"/>
      <c r="I100" s="193"/>
      <c r="J100" s="193"/>
      <c r="K100" s="238"/>
      <c r="L100" s="193"/>
      <c r="M100" s="193"/>
      <c r="N100" s="238"/>
      <c r="O100" s="193"/>
      <c r="P100" s="238"/>
      <c r="Q100" s="193"/>
      <c r="R100" s="193"/>
      <c r="S100" s="193"/>
      <c r="T100" s="193"/>
      <c r="U100" s="6"/>
    </row>
    <row r="101" spans="1:21">
      <c r="A101" s="193"/>
      <c r="B101" s="193"/>
      <c r="C101" s="193"/>
      <c r="D101" s="193"/>
      <c r="E101" s="193"/>
      <c r="F101" s="193"/>
      <c r="G101" s="193"/>
      <c r="H101" s="238"/>
      <c r="I101" s="193"/>
      <c r="J101" s="193"/>
      <c r="K101" s="238"/>
      <c r="L101" s="193"/>
      <c r="M101" s="193"/>
      <c r="N101" s="238"/>
      <c r="O101" s="193"/>
      <c r="P101" s="238"/>
      <c r="Q101" s="193"/>
      <c r="R101" s="193"/>
      <c r="S101" s="193"/>
      <c r="T101" s="193"/>
      <c r="U101" s="6"/>
    </row>
    <row r="102" spans="1:21">
      <c r="A102" s="193"/>
      <c r="B102" s="193"/>
      <c r="C102" s="193"/>
      <c r="D102" s="193"/>
      <c r="E102" s="193"/>
      <c r="F102" s="193"/>
      <c r="G102" s="193"/>
      <c r="H102" s="238"/>
      <c r="I102" s="193"/>
      <c r="J102" s="193"/>
      <c r="K102" s="238"/>
      <c r="L102" s="193"/>
      <c r="M102" s="193"/>
      <c r="N102" s="238"/>
      <c r="O102" s="193"/>
      <c r="P102" s="238"/>
      <c r="Q102" s="193"/>
      <c r="R102" s="193"/>
      <c r="S102" s="193"/>
      <c r="T102" s="193"/>
      <c r="U102" s="6"/>
    </row>
    <row r="103" spans="1:21">
      <c r="A103" s="193"/>
      <c r="B103" s="193"/>
      <c r="C103" s="193"/>
      <c r="D103" s="193"/>
      <c r="E103" s="193"/>
      <c r="F103" s="193"/>
      <c r="G103" s="193"/>
      <c r="H103" s="238"/>
      <c r="I103" s="193"/>
      <c r="J103" s="193"/>
      <c r="K103" s="238"/>
      <c r="L103" s="193"/>
      <c r="M103" s="193"/>
      <c r="N103" s="238"/>
      <c r="O103" s="193"/>
      <c r="P103" s="238"/>
      <c r="Q103" s="193"/>
      <c r="R103" s="193"/>
      <c r="S103" s="193"/>
      <c r="T103" s="193"/>
      <c r="U103" s="6"/>
    </row>
    <row r="104" spans="1:21">
      <c r="A104" s="193"/>
      <c r="B104" s="193"/>
      <c r="C104" s="193"/>
      <c r="D104" s="193"/>
      <c r="E104" s="193"/>
      <c r="F104" s="193"/>
      <c r="G104" s="193"/>
      <c r="H104" s="238"/>
      <c r="I104" s="193"/>
      <c r="J104" s="193"/>
      <c r="K104" s="238"/>
      <c r="L104" s="193"/>
      <c r="M104" s="193"/>
      <c r="N104" s="238"/>
      <c r="O104" s="193"/>
      <c r="P104" s="238"/>
      <c r="Q104" s="193"/>
      <c r="R104" s="193"/>
      <c r="S104" s="193"/>
      <c r="T104" s="193"/>
      <c r="U104" s="6"/>
    </row>
    <row r="105" spans="1:21">
      <c r="A105" s="193"/>
      <c r="B105" s="193"/>
      <c r="C105" s="193"/>
      <c r="D105" s="193"/>
      <c r="E105" s="193"/>
      <c r="F105" s="193"/>
      <c r="G105" s="193"/>
      <c r="H105" s="238"/>
      <c r="I105" s="193"/>
      <c r="J105" s="193"/>
      <c r="K105" s="238"/>
      <c r="L105" s="193"/>
      <c r="M105" s="193"/>
      <c r="N105" s="238"/>
      <c r="O105" s="193"/>
      <c r="P105" s="238"/>
      <c r="Q105" s="193"/>
      <c r="R105" s="193"/>
      <c r="S105" s="193"/>
      <c r="T105" s="193"/>
      <c r="U105" s="6"/>
    </row>
    <row r="106" spans="1:21">
      <c r="A106" s="193"/>
      <c r="B106" s="193"/>
      <c r="C106" s="193"/>
      <c r="D106" s="193"/>
      <c r="E106" s="193"/>
      <c r="F106" s="193"/>
      <c r="G106" s="193"/>
      <c r="H106" s="238"/>
      <c r="I106" s="193"/>
      <c r="J106" s="193"/>
      <c r="K106" s="238"/>
      <c r="L106" s="193"/>
      <c r="M106" s="193"/>
      <c r="N106" s="238"/>
      <c r="O106" s="193"/>
      <c r="P106" s="238"/>
      <c r="Q106" s="193"/>
      <c r="R106" s="193"/>
      <c r="S106" s="193"/>
      <c r="T106" s="193"/>
      <c r="U106" s="6"/>
    </row>
    <row r="107" spans="1:21">
      <c r="A107" s="193"/>
      <c r="B107" s="193"/>
      <c r="C107" s="193"/>
      <c r="D107" s="193"/>
      <c r="E107" s="193"/>
      <c r="F107" s="193"/>
      <c r="G107" s="193"/>
      <c r="H107" s="238"/>
      <c r="I107" s="193"/>
      <c r="J107" s="193"/>
      <c r="K107" s="238"/>
      <c r="L107" s="193"/>
      <c r="M107" s="193"/>
      <c r="N107" s="238"/>
      <c r="O107" s="193"/>
      <c r="P107" s="238"/>
      <c r="Q107" s="193"/>
      <c r="R107" s="193"/>
      <c r="S107" s="193"/>
      <c r="T107" s="193"/>
      <c r="U107" s="6"/>
    </row>
    <row r="108" spans="1:21">
      <c r="A108" s="193"/>
      <c r="B108" s="193"/>
      <c r="C108" s="193"/>
      <c r="D108" s="193"/>
      <c r="E108" s="193"/>
      <c r="F108" s="193"/>
      <c r="G108" s="193"/>
      <c r="H108" s="238"/>
      <c r="I108" s="193"/>
      <c r="J108" s="193"/>
      <c r="K108" s="238"/>
      <c r="L108" s="193"/>
      <c r="M108" s="193"/>
      <c r="N108" s="238"/>
      <c r="O108" s="193"/>
      <c r="P108" s="238"/>
      <c r="Q108" s="193"/>
      <c r="R108" s="193"/>
      <c r="S108" s="193"/>
      <c r="T108" s="193"/>
      <c r="U108" s="6"/>
    </row>
    <row r="109" spans="1:21">
      <c r="A109" s="193"/>
      <c r="B109" s="193"/>
      <c r="C109" s="193"/>
      <c r="D109" s="193"/>
      <c r="E109" s="193"/>
      <c r="F109" s="193"/>
      <c r="G109" s="193"/>
      <c r="H109" s="238"/>
      <c r="I109" s="193"/>
      <c r="J109" s="193"/>
      <c r="K109" s="238"/>
      <c r="L109" s="193"/>
      <c r="M109" s="193"/>
      <c r="N109" s="238"/>
      <c r="O109" s="193"/>
      <c r="P109" s="238"/>
      <c r="Q109" s="193"/>
      <c r="R109" s="193"/>
      <c r="S109" s="193"/>
      <c r="T109" s="193"/>
      <c r="U109" s="6"/>
    </row>
    <row r="110" spans="1:21">
      <c r="A110" s="193"/>
      <c r="B110" s="193"/>
      <c r="C110" s="193"/>
      <c r="D110" s="193"/>
      <c r="E110" s="193"/>
      <c r="F110" s="193"/>
      <c r="G110" s="193"/>
      <c r="H110" s="238"/>
      <c r="I110" s="193"/>
      <c r="J110" s="193"/>
      <c r="K110" s="238"/>
      <c r="L110" s="193"/>
      <c r="M110" s="193"/>
      <c r="N110" s="238"/>
      <c r="O110" s="193"/>
      <c r="P110" s="238"/>
      <c r="Q110" s="193"/>
      <c r="R110" s="193"/>
      <c r="S110" s="193"/>
      <c r="T110" s="193"/>
      <c r="U110" s="6"/>
    </row>
    <row r="111" spans="1:21">
      <c r="A111" s="193"/>
      <c r="B111" s="193"/>
      <c r="C111" s="193"/>
      <c r="D111" s="193"/>
      <c r="E111" s="193"/>
      <c r="F111" s="193"/>
      <c r="G111" s="193"/>
      <c r="H111" s="238"/>
      <c r="I111" s="193"/>
      <c r="J111" s="193"/>
      <c r="K111" s="238"/>
      <c r="L111" s="193"/>
      <c r="M111" s="193"/>
      <c r="N111" s="238"/>
      <c r="O111" s="193"/>
      <c r="P111" s="238"/>
      <c r="Q111" s="193"/>
      <c r="R111" s="193"/>
      <c r="S111" s="193"/>
      <c r="T111" s="193"/>
      <c r="U111" s="6"/>
    </row>
    <row r="112" spans="1:21">
      <c r="A112" s="193"/>
      <c r="B112" s="193"/>
      <c r="C112" s="193"/>
      <c r="D112" s="193"/>
      <c r="E112" s="193"/>
      <c r="F112" s="193"/>
      <c r="G112" s="193"/>
      <c r="H112" s="238"/>
      <c r="I112" s="193"/>
      <c r="J112" s="193"/>
      <c r="K112" s="238"/>
      <c r="L112" s="193"/>
      <c r="M112" s="193"/>
      <c r="N112" s="238"/>
      <c r="O112" s="193"/>
      <c r="P112" s="238"/>
      <c r="Q112" s="193"/>
      <c r="R112" s="193"/>
      <c r="S112" s="193"/>
      <c r="T112" s="193"/>
      <c r="U112" s="6"/>
    </row>
    <row r="113" spans="1:21">
      <c r="A113" s="193"/>
      <c r="B113" s="193"/>
      <c r="C113" s="193"/>
      <c r="D113" s="193"/>
      <c r="E113" s="193"/>
      <c r="F113" s="193"/>
      <c r="G113" s="193"/>
      <c r="H113" s="238"/>
      <c r="I113" s="193"/>
      <c r="J113" s="193"/>
      <c r="K113" s="238"/>
      <c r="L113" s="193"/>
      <c r="M113" s="193"/>
      <c r="N113" s="238"/>
      <c r="O113" s="193"/>
      <c r="P113" s="238"/>
      <c r="Q113" s="193"/>
      <c r="R113" s="193"/>
      <c r="S113" s="193"/>
      <c r="T113" s="193"/>
      <c r="U113" s="6"/>
    </row>
    <row r="114" spans="1:21">
      <c r="A114" s="193"/>
      <c r="B114" s="193"/>
      <c r="C114" s="193"/>
      <c r="D114" s="193"/>
      <c r="E114" s="193"/>
      <c r="F114" s="193"/>
      <c r="G114" s="193"/>
      <c r="H114" s="238"/>
      <c r="I114" s="193"/>
      <c r="J114" s="193"/>
      <c r="K114" s="238"/>
      <c r="L114" s="193"/>
      <c r="M114" s="193"/>
      <c r="N114" s="238"/>
      <c r="O114" s="193"/>
      <c r="P114" s="238"/>
      <c r="Q114" s="193"/>
      <c r="R114" s="193"/>
      <c r="S114" s="193"/>
      <c r="T114" s="193"/>
      <c r="U114" s="6"/>
    </row>
    <row r="115" spans="1:21">
      <c r="A115" s="193"/>
      <c r="B115" s="193"/>
      <c r="C115" s="193"/>
      <c r="D115" s="193"/>
      <c r="E115" s="193"/>
      <c r="F115" s="193"/>
      <c r="G115" s="193"/>
      <c r="H115" s="238"/>
      <c r="I115" s="193"/>
      <c r="J115" s="193"/>
      <c r="K115" s="238"/>
      <c r="L115" s="193"/>
      <c r="M115" s="193"/>
      <c r="N115" s="238"/>
      <c r="O115" s="193"/>
      <c r="P115" s="238"/>
      <c r="Q115" s="193"/>
      <c r="R115" s="193"/>
      <c r="S115" s="193"/>
      <c r="T115" s="193"/>
      <c r="U115" s="6"/>
    </row>
    <row r="116" spans="1:21">
      <c r="A116" s="193"/>
      <c r="B116" s="193"/>
      <c r="C116" s="193"/>
      <c r="D116" s="193"/>
      <c r="E116" s="193"/>
      <c r="F116" s="193"/>
      <c r="G116" s="193"/>
      <c r="H116" s="238"/>
      <c r="I116" s="193"/>
      <c r="J116" s="193"/>
      <c r="K116" s="238"/>
      <c r="L116" s="193"/>
      <c r="M116" s="193"/>
      <c r="N116" s="238"/>
      <c r="O116" s="193"/>
      <c r="P116" s="238"/>
      <c r="Q116" s="193"/>
      <c r="R116" s="193"/>
      <c r="S116" s="193"/>
      <c r="T116" s="193"/>
      <c r="U116" s="6"/>
    </row>
    <row r="117" spans="1:21">
      <c r="A117" s="193"/>
      <c r="B117" s="193"/>
      <c r="C117" s="193"/>
      <c r="D117" s="193"/>
      <c r="E117" s="193"/>
      <c r="F117" s="193"/>
      <c r="G117" s="193"/>
      <c r="H117" s="238"/>
      <c r="I117" s="193"/>
      <c r="J117" s="193"/>
      <c r="K117" s="238"/>
      <c r="L117" s="193"/>
      <c r="M117" s="193"/>
      <c r="N117" s="238"/>
      <c r="O117" s="193"/>
      <c r="P117" s="238"/>
      <c r="Q117" s="193"/>
      <c r="R117" s="193"/>
      <c r="S117" s="193"/>
      <c r="T117" s="193"/>
      <c r="U117" s="6"/>
    </row>
    <row r="118" spans="1:21">
      <c r="A118" s="193"/>
      <c r="B118" s="193"/>
      <c r="C118" s="193"/>
      <c r="D118" s="193"/>
      <c r="E118" s="193"/>
      <c r="F118" s="193"/>
      <c r="G118" s="193"/>
      <c r="H118" s="238"/>
      <c r="I118" s="193"/>
      <c r="J118" s="193"/>
      <c r="K118" s="238"/>
      <c r="L118" s="193"/>
      <c r="M118" s="193"/>
      <c r="N118" s="238"/>
      <c r="O118" s="193"/>
      <c r="P118" s="238"/>
      <c r="Q118" s="193"/>
      <c r="R118" s="193"/>
      <c r="S118" s="193"/>
      <c r="T118" s="193"/>
      <c r="U118" s="6"/>
    </row>
    <row r="119" spans="1:21">
      <c r="A119" s="193"/>
      <c r="B119" s="193"/>
      <c r="C119" s="193"/>
      <c r="D119" s="193"/>
      <c r="E119" s="193"/>
      <c r="F119" s="193"/>
      <c r="G119" s="193"/>
      <c r="H119" s="238"/>
      <c r="I119" s="193"/>
      <c r="J119" s="193"/>
      <c r="K119" s="238"/>
      <c r="L119" s="193"/>
      <c r="M119" s="193"/>
      <c r="N119" s="238"/>
      <c r="O119" s="193"/>
      <c r="P119" s="238"/>
      <c r="Q119" s="193"/>
      <c r="R119" s="193"/>
      <c r="S119" s="193"/>
      <c r="T119" s="193"/>
      <c r="U119" s="6"/>
    </row>
    <row r="120" spans="1:21">
      <c r="A120" s="193"/>
      <c r="B120" s="193"/>
      <c r="C120" s="193"/>
      <c r="D120" s="193"/>
      <c r="E120" s="193"/>
      <c r="F120" s="193"/>
      <c r="G120" s="193"/>
      <c r="H120" s="238"/>
      <c r="I120" s="193"/>
      <c r="J120" s="193"/>
      <c r="K120" s="238"/>
      <c r="L120" s="193"/>
      <c r="M120" s="193"/>
      <c r="N120" s="238"/>
      <c r="O120" s="193"/>
      <c r="P120" s="238"/>
      <c r="Q120" s="193"/>
      <c r="R120" s="193"/>
      <c r="S120" s="193"/>
      <c r="T120" s="193"/>
      <c r="U120" s="6"/>
    </row>
    <row r="121" spans="1:21">
      <c r="A121" s="193"/>
      <c r="B121" s="193"/>
      <c r="C121" s="193"/>
      <c r="D121" s="193"/>
      <c r="E121" s="193"/>
      <c r="F121" s="193"/>
      <c r="G121" s="193"/>
      <c r="H121" s="238"/>
      <c r="I121" s="193"/>
      <c r="J121" s="193"/>
      <c r="K121" s="238"/>
      <c r="L121" s="193"/>
      <c r="M121" s="193"/>
      <c r="N121" s="238"/>
      <c r="O121" s="193"/>
      <c r="P121" s="238"/>
      <c r="Q121" s="193"/>
      <c r="R121" s="193"/>
      <c r="S121" s="193"/>
      <c r="T121" s="193"/>
      <c r="U121" s="6"/>
    </row>
    <row r="122" spans="1:21">
      <c r="A122" s="193"/>
      <c r="B122" s="193"/>
      <c r="C122" s="193"/>
      <c r="D122" s="193"/>
      <c r="E122" s="193"/>
      <c r="F122" s="193"/>
      <c r="G122" s="193"/>
      <c r="H122" s="238"/>
      <c r="I122" s="193"/>
      <c r="J122" s="193"/>
      <c r="K122" s="238"/>
      <c r="L122" s="193"/>
      <c r="M122" s="193"/>
      <c r="N122" s="238"/>
      <c r="O122" s="193"/>
      <c r="P122" s="238"/>
      <c r="Q122" s="193"/>
      <c r="R122" s="193"/>
      <c r="S122" s="193"/>
      <c r="T122" s="193"/>
      <c r="U122" s="6"/>
    </row>
    <row r="123" spans="1:21">
      <c r="A123" s="193"/>
      <c r="B123" s="193"/>
      <c r="C123" s="193"/>
      <c r="D123" s="193"/>
      <c r="E123" s="193"/>
      <c r="F123" s="193"/>
      <c r="G123" s="193"/>
      <c r="H123" s="238"/>
      <c r="I123" s="193"/>
      <c r="J123" s="193"/>
      <c r="K123" s="238"/>
      <c r="L123" s="193"/>
      <c r="M123" s="193"/>
      <c r="N123" s="238"/>
      <c r="O123" s="193"/>
      <c r="P123" s="238"/>
      <c r="Q123" s="193"/>
      <c r="R123" s="193"/>
      <c r="S123" s="193"/>
      <c r="T123" s="193"/>
      <c r="U123" s="6"/>
    </row>
    <row r="124" spans="1:21">
      <c r="A124" s="193"/>
      <c r="B124" s="193"/>
      <c r="C124" s="193"/>
      <c r="D124" s="193"/>
      <c r="E124" s="193"/>
      <c r="F124" s="193"/>
      <c r="G124" s="193"/>
      <c r="H124" s="238"/>
      <c r="I124" s="193"/>
      <c r="J124" s="193"/>
      <c r="K124" s="238"/>
      <c r="L124" s="193"/>
      <c r="M124" s="193"/>
      <c r="N124" s="238"/>
      <c r="O124" s="193"/>
      <c r="P124" s="238"/>
      <c r="Q124" s="193"/>
      <c r="R124" s="193"/>
      <c r="S124" s="193"/>
      <c r="T124" s="193"/>
      <c r="U124" s="6"/>
    </row>
    <row r="125" spans="1:21">
      <c r="A125" s="193"/>
      <c r="B125" s="193"/>
      <c r="C125" s="193"/>
      <c r="D125" s="193"/>
      <c r="E125" s="193"/>
      <c r="F125" s="193"/>
      <c r="G125" s="193"/>
      <c r="H125" s="238"/>
      <c r="I125" s="193"/>
      <c r="J125" s="193"/>
      <c r="K125" s="238"/>
      <c r="L125" s="193"/>
      <c r="M125" s="193"/>
      <c r="N125" s="238"/>
      <c r="O125" s="193"/>
      <c r="P125" s="238"/>
      <c r="Q125" s="193"/>
      <c r="R125" s="193"/>
      <c r="S125" s="193"/>
      <c r="T125" s="193"/>
      <c r="U125" s="6"/>
    </row>
    <row r="126" spans="1:21">
      <c r="A126" s="193"/>
      <c r="B126" s="193"/>
      <c r="C126" s="193"/>
      <c r="D126" s="193"/>
      <c r="E126" s="193"/>
      <c r="F126" s="193"/>
      <c r="G126" s="193"/>
      <c r="H126" s="238"/>
      <c r="I126" s="193"/>
      <c r="J126" s="193"/>
      <c r="K126" s="238"/>
      <c r="L126" s="193"/>
      <c r="M126" s="193"/>
      <c r="N126" s="238"/>
      <c r="O126" s="193"/>
      <c r="P126" s="238"/>
      <c r="Q126" s="193"/>
      <c r="R126" s="193"/>
      <c r="S126" s="193"/>
      <c r="T126" s="193"/>
      <c r="U126" s="6"/>
    </row>
    <row r="127" spans="1:21">
      <c r="A127" s="193"/>
      <c r="B127" s="193"/>
      <c r="C127" s="193"/>
      <c r="D127" s="193"/>
      <c r="E127" s="193"/>
      <c r="F127" s="193"/>
      <c r="G127" s="193"/>
      <c r="H127" s="238"/>
      <c r="I127" s="193"/>
      <c r="J127" s="193"/>
      <c r="K127" s="238"/>
      <c r="L127" s="193"/>
      <c r="M127" s="193"/>
      <c r="N127" s="238"/>
      <c r="O127" s="193"/>
      <c r="P127" s="238"/>
      <c r="Q127" s="193"/>
      <c r="R127" s="193"/>
      <c r="S127" s="193"/>
      <c r="T127" s="193"/>
      <c r="U127" s="6"/>
    </row>
    <row r="128" spans="1:21">
      <c r="A128" s="193"/>
      <c r="B128" s="193"/>
      <c r="C128" s="193"/>
      <c r="D128" s="193"/>
      <c r="E128" s="193"/>
      <c r="F128" s="193"/>
      <c r="G128" s="193"/>
      <c r="H128" s="238"/>
      <c r="I128" s="193"/>
      <c r="J128" s="193"/>
      <c r="K128" s="238"/>
      <c r="L128" s="193"/>
      <c r="M128" s="193"/>
      <c r="N128" s="238"/>
      <c r="O128" s="193"/>
      <c r="P128" s="238"/>
      <c r="Q128" s="193"/>
      <c r="R128" s="193"/>
      <c r="S128" s="193"/>
      <c r="T128" s="193"/>
      <c r="U128" s="6"/>
    </row>
    <row r="129" spans="1:21">
      <c r="A129" s="193"/>
      <c r="B129" s="193"/>
      <c r="C129" s="193"/>
      <c r="D129" s="193"/>
      <c r="E129" s="193"/>
      <c r="F129" s="193"/>
      <c r="G129" s="193"/>
      <c r="H129" s="238"/>
      <c r="I129" s="193"/>
      <c r="J129" s="193"/>
      <c r="K129" s="238"/>
      <c r="L129" s="193"/>
      <c r="M129" s="193"/>
      <c r="N129" s="238"/>
      <c r="O129" s="193"/>
      <c r="P129" s="238"/>
      <c r="Q129" s="193"/>
      <c r="R129" s="193"/>
      <c r="S129" s="193"/>
      <c r="T129" s="193"/>
      <c r="U129" s="6"/>
    </row>
    <row r="130" spans="1:21">
      <c r="A130" s="193"/>
      <c r="B130" s="193"/>
      <c r="C130" s="193"/>
      <c r="D130" s="193"/>
      <c r="E130" s="193"/>
      <c r="F130" s="193"/>
      <c r="G130" s="193"/>
      <c r="H130" s="238"/>
      <c r="I130" s="193"/>
      <c r="J130" s="193"/>
      <c r="K130" s="238"/>
      <c r="L130" s="193"/>
      <c r="M130" s="193"/>
      <c r="N130" s="238"/>
      <c r="O130" s="193"/>
      <c r="P130" s="238"/>
      <c r="Q130" s="193"/>
      <c r="R130" s="193"/>
      <c r="S130" s="193"/>
      <c r="T130" s="193"/>
      <c r="U130" s="6"/>
    </row>
    <row r="131" spans="1:21">
      <c r="A131" s="193"/>
      <c r="B131" s="193"/>
      <c r="C131" s="193"/>
      <c r="D131" s="193"/>
      <c r="E131" s="193"/>
      <c r="F131" s="193"/>
      <c r="G131" s="193"/>
      <c r="H131" s="238"/>
      <c r="I131" s="193"/>
      <c r="J131" s="193"/>
      <c r="K131" s="238"/>
      <c r="L131" s="193"/>
      <c r="M131" s="193"/>
      <c r="N131" s="238"/>
      <c r="O131" s="193"/>
      <c r="P131" s="238"/>
      <c r="Q131" s="193"/>
      <c r="R131" s="193"/>
      <c r="S131" s="193"/>
      <c r="T131" s="193"/>
      <c r="U131" s="6"/>
    </row>
    <row r="132" spans="1:21">
      <c r="A132" s="193"/>
      <c r="B132" s="193"/>
      <c r="C132" s="193"/>
      <c r="D132" s="193"/>
      <c r="E132" s="193"/>
      <c r="F132" s="193"/>
      <c r="G132" s="193"/>
      <c r="H132" s="238"/>
      <c r="I132" s="193"/>
      <c r="J132" s="193"/>
      <c r="K132" s="238"/>
      <c r="L132" s="193"/>
      <c r="M132" s="193"/>
      <c r="N132" s="238"/>
      <c r="O132" s="193"/>
      <c r="P132" s="238"/>
      <c r="Q132" s="193"/>
      <c r="R132" s="193"/>
      <c r="S132" s="193"/>
      <c r="T132" s="193"/>
      <c r="U132" s="6"/>
    </row>
    <row r="133" spans="1:21">
      <c r="A133" s="193"/>
      <c r="B133" s="193"/>
      <c r="C133" s="193"/>
      <c r="D133" s="193"/>
      <c r="E133" s="193"/>
      <c r="F133" s="193"/>
      <c r="G133" s="193"/>
      <c r="H133" s="238"/>
      <c r="I133" s="193"/>
      <c r="J133" s="193"/>
      <c r="K133" s="238"/>
      <c r="L133" s="193"/>
      <c r="M133" s="193"/>
      <c r="N133" s="238"/>
      <c r="O133" s="193"/>
      <c r="P133" s="238"/>
      <c r="Q133" s="193"/>
      <c r="R133" s="193"/>
      <c r="S133" s="193"/>
      <c r="T133" s="193"/>
      <c r="U133" s="6"/>
    </row>
    <row r="134" spans="1:21">
      <c r="A134" s="193"/>
      <c r="B134" s="193"/>
      <c r="C134" s="193"/>
      <c r="D134" s="193"/>
      <c r="E134" s="193"/>
      <c r="F134" s="193"/>
      <c r="G134" s="193"/>
      <c r="H134" s="238"/>
      <c r="I134" s="193"/>
      <c r="J134" s="193"/>
      <c r="K134" s="238"/>
      <c r="L134" s="193"/>
      <c r="M134" s="193"/>
      <c r="N134" s="238"/>
      <c r="O134" s="193"/>
      <c r="P134" s="238"/>
      <c r="Q134" s="193"/>
      <c r="R134" s="193"/>
      <c r="S134" s="193"/>
      <c r="T134" s="193"/>
      <c r="U134" s="6"/>
    </row>
    <row r="135" spans="1:21">
      <c r="A135" s="193"/>
      <c r="B135" s="193"/>
      <c r="C135" s="193"/>
      <c r="D135" s="193"/>
      <c r="E135" s="193"/>
      <c r="F135" s="193"/>
      <c r="G135" s="193"/>
      <c r="H135" s="238"/>
      <c r="I135" s="193"/>
      <c r="J135" s="193"/>
      <c r="K135" s="238"/>
      <c r="L135" s="193"/>
      <c r="M135" s="193"/>
      <c r="N135" s="238"/>
      <c r="O135" s="193"/>
      <c r="P135" s="238"/>
      <c r="Q135" s="193"/>
      <c r="R135" s="193"/>
      <c r="S135" s="193"/>
      <c r="T135" s="193"/>
      <c r="U135" s="6"/>
    </row>
    <row r="136" spans="1:21">
      <c r="A136" s="193"/>
      <c r="B136" s="193"/>
      <c r="C136" s="193"/>
      <c r="D136" s="193"/>
      <c r="E136" s="193"/>
      <c r="F136" s="193"/>
      <c r="G136" s="193"/>
      <c r="H136" s="238"/>
      <c r="I136" s="193"/>
      <c r="J136" s="193"/>
      <c r="K136" s="238"/>
      <c r="L136" s="193"/>
      <c r="M136" s="193"/>
      <c r="N136" s="238"/>
      <c r="O136" s="193"/>
      <c r="P136" s="238"/>
      <c r="Q136" s="193"/>
      <c r="R136" s="193"/>
      <c r="S136" s="193"/>
      <c r="T136" s="193"/>
      <c r="U136" s="6"/>
    </row>
    <row r="137" spans="1:21">
      <c r="A137" s="193"/>
      <c r="B137" s="193"/>
      <c r="C137" s="193"/>
      <c r="D137" s="193"/>
      <c r="E137" s="193"/>
      <c r="F137" s="193"/>
      <c r="G137" s="193"/>
      <c r="H137" s="238"/>
      <c r="I137" s="193"/>
      <c r="J137" s="193"/>
      <c r="K137" s="238"/>
      <c r="L137" s="193"/>
      <c r="M137" s="193"/>
      <c r="N137" s="238"/>
      <c r="O137" s="193"/>
      <c r="P137" s="238"/>
      <c r="Q137" s="193"/>
      <c r="R137" s="193"/>
      <c r="S137" s="193"/>
      <c r="T137" s="193"/>
      <c r="U137" s="6"/>
    </row>
    <row r="138" spans="1:21">
      <c r="A138" s="193"/>
      <c r="B138" s="193"/>
      <c r="C138" s="193"/>
      <c r="D138" s="193"/>
      <c r="E138" s="193"/>
      <c r="F138" s="193"/>
      <c r="G138" s="193"/>
      <c r="H138" s="238"/>
      <c r="I138" s="193"/>
      <c r="J138" s="193"/>
      <c r="K138" s="238"/>
      <c r="L138" s="193"/>
      <c r="M138" s="193"/>
      <c r="N138" s="238"/>
      <c r="O138" s="193"/>
      <c r="P138" s="238"/>
      <c r="Q138" s="193"/>
      <c r="R138" s="193"/>
      <c r="S138" s="193"/>
      <c r="T138" s="193"/>
      <c r="U138" s="6"/>
    </row>
    <row r="139" spans="1:21">
      <c r="A139" s="193"/>
      <c r="B139" s="193"/>
      <c r="C139" s="193"/>
      <c r="D139" s="193"/>
      <c r="E139" s="193"/>
      <c r="F139" s="193"/>
      <c r="G139" s="193"/>
      <c r="H139" s="238"/>
      <c r="I139" s="193"/>
      <c r="J139" s="193"/>
      <c r="K139" s="238"/>
      <c r="L139" s="193"/>
      <c r="M139" s="193"/>
      <c r="N139" s="238"/>
      <c r="O139" s="193"/>
      <c r="P139" s="238"/>
      <c r="Q139" s="193"/>
      <c r="R139" s="193"/>
      <c r="S139" s="193"/>
      <c r="T139" s="193"/>
      <c r="U139" s="6"/>
    </row>
    <row r="140" spans="1:21">
      <c r="A140" s="193"/>
      <c r="B140" s="193"/>
      <c r="C140" s="193"/>
      <c r="D140" s="193"/>
      <c r="E140" s="193"/>
      <c r="F140" s="193"/>
      <c r="G140" s="193"/>
      <c r="H140" s="238"/>
      <c r="I140" s="193"/>
      <c r="J140" s="193"/>
      <c r="K140" s="238"/>
      <c r="L140" s="193"/>
      <c r="M140" s="193"/>
      <c r="N140" s="238"/>
      <c r="O140" s="193"/>
      <c r="P140" s="238"/>
      <c r="Q140" s="193"/>
      <c r="R140" s="193"/>
      <c r="S140" s="193"/>
      <c r="T140" s="193"/>
      <c r="U140" s="6"/>
    </row>
    <row r="141" spans="1:21">
      <c r="A141" s="193"/>
      <c r="B141" s="193"/>
      <c r="C141" s="193"/>
      <c r="D141" s="193"/>
      <c r="E141" s="193"/>
      <c r="F141" s="193"/>
      <c r="G141" s="193"/>
      <c r="H141" s="238"/>
      <c r="I141" s="193"/>
      <c r="J141" s="193"/>
      <c r="K141" s="238"/>
      <c r="L141" s="193"/>
      <c r="M141" s="193"/>
      <c r="N141" s="238"/>
      <c r="O141" s="193"/>
      <c r="P141" s="238"/>
      <c r="Q141" s="193"/>
      <c r="R141" s="193"/>
      <c r="S141" s="193"/>
      <c r="T141" s="193"/>
      <c r="U141" s="6"/>
    </row>
    <row r="142" spans="1:21">
      <c r="A142" s="193"/>
      <c r="B142" s="193"/>
      <c r="C142" s="193"/>
      <c r="D142" s="193"/>
      <c r="E142" s="193"/>
      <c r="F142" s="193"/>
      <c r="G142" s="193"/>
      <c r="H142" s="238"/>
      <c r="I142" s="193"/>
      <c r="J142" s="193"/>
      <c r="K142" s="238"/>
      <c r="L142" s="193"/>
      <c r="M142" s="193"/>
      <c r="N142" s="238"/>
      <c r="O142" s="193"/>
      <c r="P142" s="238"/>
      <c r="Q142" s="193"/>
      <c r="R142" s="193"/>
      <c r="S142" s="193"/>
      <c r="T142" s="193"/>
      <c r="U142" s="6"/>
    </row>
    <row r="143" spans="1:21">
      <c r="A143" s="193"/>
      <c r="B143" s="193"/>
      <c r="C143" s="193"/>
      <c r="D143" s="193"/>
      <c r="E143" s="193"/>
      <c r="F143" s="193"/>
      <c r="G143" s="193"/>
      <c r="H143" s="238"/>
      <c r="I143" s="193"/>
      <c r="J143" s="193"/>
      <c r="K143" s="238"/>
      <c r="L143" s="193"/>
      <c r="M143" s="193"/>
      <c r="N143" s="238"/>
      <c r="O143" s="193"/>
      <c r="P143" s="238"/>
      <c r="Q143" s="193"/>
      <c r="R143" s="193"/>
      <c r="S143" s="193"/>
      <c r="T143" s="193"/>
      <c r="U143" s="6"/>
    </row>
    <row r="144" spans="1:21">
      <c r="A144" s="193"/>
      <c r="B144" s="193"/>
      <c r="C144" s="193"/>
      <c r="D144" s="193"/>
      <c r="E144" s="193"/>
      <c r="F144" s="193"/>
      <c r="G144" s="193"/>
      <c r="H144" s="238"/>
      <c r="I144" s="193"/>
      <c r="J144" s="193"/>
      <c r="K144" s="238"/>
      <c r="L144" s="193"/>
      <c r="M144" s="193"/>
      <c r="N144" s="238"/>
      <c r="O144" s="193"/>
      <c r="P144" s="238"/>
      <c r="Q144" s="193"/>
      <c r="R144" s="193"/>
      <c r="S144" s="193"/>
      <c r="T144" s="193"/>
      <c r="U144" s="6"/>
    </row>
    <row r="145" spans="1:21">
      <c r="A145" s="193"/>
      <c r="B145" s="193"/>
      <c r="C145" s="193"/>
      <c r="D145" s="193"/>
      <c r="E145" s="193"/>
      <c r="F145" s="193"/>
      <c r="G145" s="193"/>
      <c r="H145" s="238"/>
      <c r="I145" s="193"/>
      <c r="J145" s="193"/>
      <c r="K145" s="238"/>
      <c r="L145" s="193"/>
      <c r="M145" s="193"/>
      <c r="N145" s="238"/>
      <c r="O145" s="193"/>
      <c r="P145" s="238"/>
      <c r="Q145" s="193"/>
      <c r="R145" s="193"/>
      <c r="S145" s="193"/>
      <c r="T145" s="193"/>
      <c r="U145" s="6"/>
    </row>
    <row r="146" spans="1:21">
      <c r="A146" s="193"/>
      <c r="B146" s="193"/>
      <c r="C146" s="193"/>
      <c r="D146" s="193"/>
      <c r="E146" s="193"/>
      <c r="F146" s="193"/>
      <c r="G146" s="193"/>
      <c r="H146" s="238"/>
      <c r="I146" s="193"/>
      <c r="J146" s="193"/>
      <c r="K146" s="238"/>
      <c r="L146" s="193"/>
      <c r="M146" s="193"/>
      <c r="N146" s="238"/>
      <c r="O146" s="193"/>
      <c r="P146" s="238"/>
      <c r="Q146" s="193"/>
      <c r="R146" s="193"/>
      <c r="S146" s="193"/>
      <c r="T146" s="193"/>
      <c r="U146" s="6"/>
    </row>
    <row r="147" spans="1:21">
      <c r="A147" s="193"/>
      <c r="B147" s="193"/>
      <c r="C147" s="193"/>
      <c r="D147" s="193"/>
      <c r="E147" s="193"/>
      <c r="F147" s="193"/>
      <c r="G147" s="193"/>
      <c r="H147" s="238"/>
      <c r="I147" s="193"/>
      <c r="J147" s="193"/>
      <c r="K147" s="238"/>
      <c r="L147" s="193"/>
      <c r="M147" s="193"/>
      <c r="N147" s="238"/>
      <c r="O147" s="193"/>
      <c r="P147" s="238"/>
      <c r="Q147" s="193"/>
      <c r="R147" s="193"/>
      <c r="S147" s="193"/>
      <c r="T147" s="193"/>
      <c r="U147" s="6"/>
    </row>
    <row r="148" spans="1:21">
      <c r="A148" s="193"/>
      <c r="B148" s="193"/>
      <c r="C148" s="193"/>
      <c r="D148" s="193"/>
      <c r="E148" s="193"/>
      <c r="F148" s="193"/>
      <c r="G148" s="193"/>
      <c r="H148" s="238"/>
      <c r="I148" s="193"/>
      <c r="J148" s="193"/>
      <c r="K148" s="238"/>
      <c r="L148" s="193"/>
      <c r="M148" s="193"/>
      <c r="N148" s="238"/>
      <c r="O148" s="193"/>
      <c r="P148" s="238"/>
      <c r="Q148" s="193"/>
      <c r="R148" s="193"/>
      <c r="S148" s="193"/>
      <c r="T148" s="193"/>
      <c r="U148" s="6"/>
    </row>
    <row r="149" spans="1:21">
      <c r="A149" s="193"/>
      <c r="B149" s="193"/>
      <c r="C149" s="193"/>
      <c r="D149" s="193"/>
      <c r="E149" s="193"/>
      <c r="F149" s="193"/>
      <c r="G149" s="193"/>
      <c r="H149" s="238"/>
      <c r="I149" s="193"/>
      <c r="J149" s="193"/>
      <c r="K149" s="238"/>
      <c r="L149" s="193"/>
      <c r="M149" s="193"/>
      <c r="N149" s="238"/>
      <c r="O149" s="193"/>
      <c r="P149" s="238"/>
      <c r="Q149" s="193"/>
      <c r="R149" s="193"/>
      <c r="S149" s="193"/>
      <c r="T149" s="193"/>
      <c r="U149" s="6"/>
    </row>
  </sheetData>
  <mergeCells count="19">
    <mergeCell ref="B11:B13"/>
    <mergeCell ref="B20:B22"/>
    <mergeCell ref="B17:B19"/>
    <mergeCell ref="C17:C19"/>
    <mergeCell ref="C11:C12"/>
    <mergeCell ref="A6:U6"/>
    <mergeCell ref="M4:R4"/>
    <mergeCell ref="A2:U2"/>
    <mergeCell ref="A3:A5"/>
    <mergeCell ref="B3:B5"/>
    <mergeCell ref="C3:C5"/>
    <mergeCell ref="D3:D5"/>
    <mergeCell ref="U4:U5"/>
    <mergeCell ref="E3:E5"/>
    <mergeCell ref="G4:I4"/>
    <mergeCell ref="J4:L4"/>
    <mergeCell ref="F3:F5"/>
    <mergeCell ref="G3:U3"/>
    <mergeCell ref="T4:T5"/>
  </mergeCells>
  <phoneticPr fontId="1" type="noConversion"/>
  <pageMargins left="0.15748031496062992" right="0.15748031496062992" top="0.39370078740157483" bottom="0.19685039370078741" header="0.31496062992125984" footer="0.31496062992125984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43"/>
  <sheetViews>
    <sheetView view="pageBreakPreview" topLeftCell="A2" zoomScaleSheetLayoutView="100" workbookViewId="0">
      <pane xSplit="2" ySplit="5" topLeftCell="C35" activePane="bottomRight" state="frozen"/>
      <selection activeCell="A2" sqref="A2"/>
      <selection pane="topRight" activeCell="C2" sqref="C2"/>
      <selection pane="bottomLeft" activeCell="A7" sqref="A7"/>
      <selection pane="bottomRight" activeCell="G38" sqref="G38"/>
    </sheetView>
  </sheetViews>
  <sheetFormatPr defaultRowHeight="45" customHeight="1"/>
  <cols>
    <col min="1" max="1" width="7.42578125" style="6" customWidth="1"/>
    <col min="2" max="2" width="24.140625" style="6" customWidth="1"/>
    <col min="3" max="3" width="25.140625" style="6" customWidth="1"/>
    <col min="4" max="4" width="18.85546875" style="6" customWidth="1"/>
    <col min="5" max="5" width="12.42578125" style="6" customWidth="1"/>
    <col min="6" max="6" width="11" style="6" customWidth="1"/>
    <col min="7" max="7" width="12.140625" style="6" customWidth="1"/>
    <col min="8" max="8" width="7.5703125" style="239" hidden="1" customWidth="1"/>
    <col min="9" max="9" width="11" style="6" customWidth="1"/>
    <col min="10" max="10" width="11.7109375" style="6" customWidth="1"/>
    <col min="11" max="11" width="9.28515625" style="149" hidden="1" customWidth="1"/>
    <col min="12" max="12" width="11.85546875" style="6" customWidth="1"/>
    <col min="13" max="13" width="13.140625" style="6" customWidth="1"/>
    <col min="14" max="14" width="9.28515625" style="149" hidden="1" customWidth="1"/>
    <col min="15" max="15" width="9" style="6" customWidth="1"/>
    <col min="16" max="16" width="9" style="149" hidden="1" customWidth="1"/>
    <col min="17" max="17" width="11.7109375" style="6" customWidth="1"/>
    <col min="18" max="18" width="11.42578125" style="6" customWidth="1"/>
    <col min="19" max="19" width="11" style="9" customWidth="1"/>
    <col min="20" max="20" width="41.7109375" style="6" customWidth="1"/>
    <col min="21" max="21" width="34.5703125" style="151" customWidth="1"/>
    <col min="22" max="16384" width="9.140625" style="6"/>
  </cols>
  <sheetData>
    <row r="1" spans="1:21" ht="45" customHeight="1">
      <c r="U1" s="194" t="s">
        <v>16</v>
      </c>
    </row>
    <row r="2" spans="1:21" ht="45" customHeight="1" thickBot="1">
      <c r="A2" s="420" t="s">
        <v>254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  <c r="R2" s="457"/>
      <c r="S2" s="457"/>
      <c r="T2" s="457"/>
      <c r="U2" s="457"/>
    </row>
    <row r="3" spans="1:21" ht="45" customHeight="1">
      <c r="A3" s="425" t="s">
        <v>63</v>
      </c>
      <c r="B3" s="431" t="s">
        <v>62</v>
      </c>
      <c r="C3" s="431" t="s">
        <v>64</v>
      </c>
      <c r="D3" s="431" t="s">
        <v>9</v>
      </c>
      <c r="E3" s="431" t="s">
        <v>65</v>
      </c>
      <c r="F3" s="431" t="s">
        <v>66</v>
      </c>
      <c r="G3" s="431" t="s">
        <v>72</v>
      </c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431"/>
      <c r="T3" s="431"/>
      <c r="U3" s="437"/>
    </row>
    <row r="4" spans="1:21" ht="45" customHeight="1">
      <c r="A4" s="426"/>
      <c r="B4" s="432"/>
      <c r="C4" s="432"/>
      <c r="D4" s="432"/>
      <c r="E4" s="432"/>
      <c r="F4" s="432"/>
      <c r="G4" s="438" t="s">
        <v>67</v>
      </c>
      <c r="H4" s="438"/>
      <c r="I4" s="438"/>
      <c r="J4" s="438" t="s">
        <v>70</v>
      </c>
      <c r="K4" s="438"/>
      <c r="L4" s="438"/>
      <c r="M4" s="442" t="s">
        <v>293</v>
      </c>
      <c r="N4" s="443"/>
      <c r="O4" s="443"/>
      <c r="P4" s="443"/>
      <c r="Q4" s="443"/>
      <c r="R4" s="444"/>
      <c r="S4" s="13" t="s">
        <v>288</v>
      </c>
      <c r="T4" s="438" t="s">
        <v>294</v>
      </c>
      <c r="U4" s="439" t="s">
        <v>71</v>
      </c>
    </row>
    <row r="5" spans="1:21" ht="45" customHeight="1" thickBot="1">
      <c r="A5" s="472"/>
      <c r="B5" s="473"/>
      <c r="C5" s="473"/>
      <c r="D5" s="473"/>
      <c r="E5" s="473"/>
      <c r="F5" s="473"/>
      <c r="G5" s="240" t="s">
        <v>68</v>
      </c>
      <c r="H5" s="241"/>
      <c r="I5" s="242" t="s">
        <v>69</v>
      </c>
      <c r="J5" s="240" t="s">
        <v>68</v>
      </c>
      <c r="K5" s="243"/>
      <c r="L5" s="242" t="s">
        <v>69</v>
      </c>
      <c r="M5" s="242" t="s">
        <v>289</v>
      </c>
      <c r="N5" s="244"/>
      <c r="O5" s="242" t="s">
        <v>290</v>
      </c>
      <c r="P5" s="244"/>
      <c r="Q5" s="242" t="s">
        <v>291</v>
      </c>
      <c r="R5" s="242" t="s">
        <v>287</v>
      </c>
      <c r="S5" s="242" t="s">
        <v>68</v>
      </c>
      <c r="T5" s="474"/>
      <c r="U5" s="475"/>
    </row>
    <row r="6" spans="1:21" ht="45" customHeight="1" thickBot="1">
      <c r="A6" s="468" t="s">
        <v>18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69"/>
      <c r="M6" s="469"/>
      <c r="N6" s="469"/>
      <c r="O6" s="469"/>
      <c r="P6" s="469"/>
      <c r="Q6" s="469"/>
      <c r="R6" s="469"/>
      <c r="S6" s="469"/>
      <c r="T6" s="469"/>
      <c r="U6" s="470"/>
    </row>
    <row r="7" spans="1:21" ht="45" customHeight="1">
      <c r="A7" s="18">
        <v>45689</v>
      </c>
      <c r="B7" s="417" t="s">
        <v>57</v>
      </c>
      <c r="C7" s="417" t="s">
        <v>324</v>
      </c>
      <c r="D7" s="20" t="s">
        <v>306</v>
      </c>
      <c r="E7" s="22">
        <v>45716</v>
      </c>
      <c r="F7" s="20">
        <v>2024</v>
      </c>
      <c r="G7" s="22"/>
      <c r="H7" s="245"/>
      <c r="I7" s="22"/>
      <c r="J7" s="20" t="s">
        <v>407</v>
      </c>
      <c r="K7" s="199">
        <v>1</v>
      </c>
      <c r="L7" s="20" t="s">
        <v>340</v>
      </c>
      <c r="M7" s="22"/>
      <c r="N7" s="199"/>
      <c r="O7" s="20"/>
      <c r="P7" s="199"/>
      <c r="Q7" s="20"/>
      <c r="R7" s="20"/>
      <c r="S7" s="22"/>
      <c r="T7" s="20" t="s">
        <v>408</v>
      </c>
      <c r="U7" s="202"/>
    </row>
    <row r="8" spans="1:21" ht="30.75" customHeight="1">
      <c r="A8" s="246">
        <v>45717</v>
      </c>
      <c r="B8" s="418"/>
      <c r="C8" s="418"/>
      <c r="D8" s="247" t="s">
        <v>306</v>
      </c>
      <c r="E8" s="248">
        <v>45729</v>
      </c>
      <c r="F8" s="247">
        <v>2024</v>
      </c>
      <c r="G8" s="248"/>
      <c r="H8" s="249"/>
      <c r="I8" s="248"/>
      <c r="J8" s="247"/>
      <c r="K8" s="250"/>
      <c r="L8" s="247"/>
      <c r="M8" s="248"/>
      <c r="N8" s="250"/>
      <c r="O8" s="247"/>
      <c r="P8" s="250"/>
      <c r="Q8" s="247"/>
      <c r="R8" s="247"/>
      <c r="S8" s="248" t="s">
        <v>611</v>
      </c>
      <c r="T8" s="247" t="s">
        <v>612</v>
      </c>
      <c r="U8" s="74"/>
    </row>
    <row r="9" spans="1:21" ht="43.5" customHeight="1">
      <c r="A9" s="246">
        <v>45717</v>
      </c>
      <c r="B9" s="465"/>
      <c r="C9" s="462"/>
      <c r="D9" s="26" t="s">
        <v>306</v>
      </c>
      <c r="E9" s="32" t="s">
        <v>394</v>
      </c>
      <c r="F9" s="26">
        <v>2024</v>
      </c>
      <c r="G9" s="32"/>
      <c r="H9" s="251"/>
      <c r="I9" s="32"/>
      <c r="J9" s="26" t="s">
        <v>402</v>
      </c>
      <c r="K9" s="27">
        <v>1</v>
      </c>
      <c r="L9" s="26" t="s">
        <v>340</v>
      </c>
      <c r="M9" s="32"/>
      <c r="N9" s="27"/>
      <c r="O9" s="26"/>
      <c r="P9" s="27"/>
      <c r="Q9" s="26"/>
      <c r="R9" s="26"/>
      <c r="S9" s="32"/>
      <c r="T9" s="26" t="s">
        <v>403</v>
      </c>
      <c r="U9" s="162"/>
    </row>
    <row r="10" spans="1:21" ht="47.25" customHeight="1">
      <c r="A10" s="246">
        <v>45717</v>
      </c>
      <c r="B10" s="452"/>
      <c r="C10" s="452"/>
      <c r="D10" s="26" t="s">
        <v>306</v>
      </c>
      <c r="E10" s="32">
        <v>45740</v>
      </c>
      <c r="F10" s="26">
        <v>2025</v>
      </c>
      <c r="G10" s="32"/>
      <c r="H10" s="251"/>
      <c r="I10" s="32"/>
      <c r="J10" s="26" t="s">
        <v>413</v>
      </c>
      <c r="K10" s="27">
        <v>1</v>
      </c>
      <c r="L10" s="26" t="s">
        <v>340</v>
      </c>
      <c r="M10" s="32"/>
      <c r="N10" s="27"/>
      <c r="O10" s="26"/>
      <c r="P10" s="27"/>
      <c r="Q10" s="26"/>
      <c r="R10" s="26"/>
      <c r="S10" s="32"/>
      <c r="T10" s="26" t="s">
        <v>341</v>
      </c>
      <c r="U10" s="162"/>
    </row>
    <row r="11" spans="1:21" ht="30.75" customHeight="1">
      <c r="A11" s="24">
        <v>45658</v>
      </c>
      <c r="B11" s="449" t="s">
        <v>95</v>
      </c>
      <c r="C11" s="26" t="s">
        <v>451</v>
      </c>
      <c r="D11" s="26" t="s">
        <v>301</v>
      </c>
      <c r="E11" s="32" t="s">
        <v>552</v>
      </c>
      <c r="F11" s="26">
        <v>2024</v>
      </c>
      <c r="G11" s="26"/>
      <c r="H11" s="251"/>
      <c r="I11" s="26"/>
      <c r="J11" s="32"/>
      <c r="K11" s="27"/>
      <c r="L11" s="26"/>
      <c r="M11" s="26"/>
      <c r="N11" s="27"/>
      <c r="O11" s="26"/>
      <c r="P11" s="27"/>
      <c r="Q11" s="26"/>
      <c r="R11" s="26"/>
      <c r="S11" s="26" t="s">
        <v>553</v>
      </c>
      <c r="T11" s="26" t="s">
        <v>481</v>
      </c>
      <c r="U11" s="36"/>
    </row>
    <row r="12" spans="1:21" ht="45" customHeight="1">
      <c r="A12" s="24">
        <v>45689</v>
      </c>
      <c r="B12" s="452"/>
      <c r="C12" s="26" t="s">
        <v>405</v>
      </c>
      <c r="D12" s="26" t="s">
        <v>306</v>
      </c>
      <c r="E12" s="32">
        <v>45702</v>
      </c>
      <c r="F12" s="26">
        <v>2024</v>
      </c>
      <c r="G12" s="26"/>
      <c r="H12" s="251"/>
      <c r="I12" s="32"/>
      <c r="J12" s="26" t="s">
        <v>610</v>
      </c>
      <c r="K12" s="27">
        <v>1</v>
      </c>
      <c r="L12" s="32">
        <v>45726</v>
      </c>
      <c r="M12" s="26"/>
      <c r="N12" s="27"/>
      <c r="O12" s="26"/>
      <c r="P12" s="27"/>
      <c r="Q12" s="26"/>
      <c r="R12" s="26"/>
      <c r="S12" s="26"/>
      <c r="T12" s="26" t="s">
        <v>408</v>
      </c>
      <c r="U12" s="36"/>
    </row>
    <row r="13" spans="1:21" ht="58.5" customHeight="1">
      <c r="A13" s="24"/>
      <c r="B13" s="37" t="s">
        <v>251</v>
      </c>
      <c r="C13" s="45"/>
      <c r="D13" s="26"/>
      <c r="E13" s="26"/>
      <c r="F13" s="39"/>
      <c r="G13" s="252"/>
      <c r="H13" s="207"/>
      <c r="I13" s="252"/>
      <c r="J13" s="252"/>
      <c r="K13" s="253"/>
      <c r="L13" s="252"/>
      <c r="M13" s="252"/>
      <c r="N13" s="253"/>
      <c r="O13" s="252"/>
      <c r="P13" s="253"/>
      <c r="Q13" s="252"/>
      <c r="R13" s="252"/>
      <c r="S13" s="47"/>
      <c r="T13" s="45"/>
      <c r="U13" s="162"/>
    </row>
    <row r="14" spans="1:21" ht="62.25" customHeight="1">
      <c r="A14" s="24"/>
      <c r="B14" s="37" t="s">
        <v>86</v>
      </c>
      <c r="C14" s="26"/>
      <c r="D14" s="26"/>
      <c r="E14" s="26"/>
      <c r="F14" s="26"/>
      <c r="G14" s="126"/>
      <c r="H14" s="251"/>
      <c r="I14" s="126"/>
      <c r="J14" s="126"/>
      <c r="K14" s="254"/>
      <c r="L14" s="126"/>
      <c r="M14" s="126"/>
      <c r="N14" s="254"/>
      <c r="O14" s="126"/>
      <c r="P14" s="254"/>
      <c r="Q14" s="126"/>
      <c r="R14" s="126"/>
      <c r="S14" s="26"/>
      <c r="T14" s="26"/>
      <c r="U14" s="255"/>
    </row>
    <row r="15" spans="1:21" ht="35.25" customHeight="1">
      <c r="A15" s="24">
        <v>45689</v>
      </c>
      <c r="B15" s="449" t="s">
        <v>88</v>
      </c>
      <c r="C15" s="449" t="s">
        <v>369</v>
      </c>
      <c r="D15" s="471" t="s">
        <v>301</v>
      </c>
      <c r="E15" s="32" t="s">
        <v>619</v>
      </c>
      <c r="F15" s="26">
        <v>2025</v>
      </c>
      <c r="G15" s="32">
        <v>45720</v>
      </c>
      <c r="H15" s="27">
        <v>1</v>
      </c>
      <c r="I15" s="32">
        <v>45931</v>
      </c>
      <c r="J15" s="32">
        <v>45727</v>
      </c>
      <c r="K15" s="27">
        <v>1</v>
      </c>
      <c r="L15" s="32">
        <v>45757</v>
      </c>
      <c r="M15" s="32" t="s">
        <v>627</v>
      </c>
      <c r="N15" s="27">
        <v>1</v>
      </c>
      <c r="O15" s="26"/>
      <c r="P15" s="27"/>
      <c r="Q15" s="26"/>
      <c r="R15" s="26" t="s">
        <v>497</v>
      </c>
      <c r="S15" s="26" t="s">
        <v>626</v>
      </c>
      <c r="T15" s="35" t="s">
        <v>385</v>
      </c>
      <c r="U15" s="36"/>
    </row>
    <row r="16" spans="1:21" ht="34.5" customHeight="1">
      <c r="A16" s="24">
        <v>45689</v>
      </c>
      <c r="B16" s="465"/>
      <c r="C16" s="452"/>
      <c r="D16" s="452"/>
      <c r="E16" s="32" t="s">
        <v>619</v>
      </c>
      <c r="F16" s="26">
        <v>2025</v>
      </c>
      <c r="G16" s="32">
        <v>45720</v>
      </c>
      <c r="H16" s="27">
        <v>1</v>
      </c>
      <c r="I16" s="32">
        <v>45931</v>
      </c>
      <c r="J16" s="32">
        <v>45727</v>
      </c>
      <c r="K16" s="27">
        <v>1</v>
      </c>
      <c r="L16" s="26" t="s">
        <v>625</v>
      </c>
      <c r="M16" s="26" t="s">
        <v>628</v>
      </c>
      <c r="N16" s="27">
        <v>1</v>
      </c>
      <c r="O16" s="26"/>
      <c r="P16" s="27"/>
      <c r="Q16" s="26"/>
      <c r="R16" s="26" t="s">
        <v>497</v>
      </c>
      <c r="S16" s="26" t="s">
        <v>626</v>
      </c>
      <c r="T16" s="35" t="s">
        <v>385</v>
      </c>
      <c r="U16" s="36"/>
    </row>
    <row r="17" spans="1:21" ht="62.25" customHeight="1">
      <c r="A17" s="24">
        <v>45658</v>
      </c>
      <c r="B17" s="37" t="s">
        <v>91</v>
      </c>
      <c r="C17" s="26" t="s">
        <v>292</v>
      </c>
      <c r="D17" s="26" t="s">
        <v>306</v>
      </c>
      <c r="E17" s="41" t="s">
        <v>456</v>
      </c>
      <c r="F17" s="39">
        <v>2025</v>
      </c>
      <c r="G17" s="39" t="s">
        <v>457</v>
      </c>
      <c r="H17" s="207">
        <v>1</v>
      </c>
      <c r="I17" s="41">
        <v>45776</v>
      </c>
      <c r="J17" s="41" t="s">
        <v>458</v>
      </c>
      <c r="K17" s="121">
        <v>1</v>
      </c>
      <c r="L17" s="39" t="s">
        <v>340</v>
      </c>
      <c r="M17" s="39" t="s">
        <v>462</v>
      </c>
      <c r="N17" s="121">
        <v>1</v>
      </c>
      <c r="O17" s="26">
        <v>15000</v>
      </c>
      <c r="P17" s="121">
        <v>15000</v>
      </c>
      <c r="Q17" s="41">
        <v>45715</v>
      </c>
      <c r="R17" s="39"/>
      <c r="S17" s="41" t="s">
        <v>636</v>
      </c>
      <c r="T17" s="172" t="s">
        <v>302</v>
      </c>
      <c r="U17" s="36"/>
    </row>
    <row r="18" spans="1:21" ht="62.25" customHeight="1">
      <c r="A18" s="24">
        <v>45658</v>
      </c>
      <c r="B18" s="449" t="s">
        <v>10</v>
      </c>
      <c r="C18" s="26" t="s">
        <v>292</v>
      </c>
      <c r="D18" s="26" t="s">
        <v>301</v>
      </c>
      <c r="E18" s="32" t="s">
        <v>459</v>
      </c>
      <c r="F18" s="26">
        <v>2025</v>
      </c>
      <c r="G18" s="26" t="s">
        <v>460</v>
      </c>
      <c r="H18" s="27">
        <v>1</v>
      </c>
      <c r="I18" s="32">
        <v>45926</v>
      </c>
      <c r="J18" s="26"/>
      <c r="K18" s="27"/>
      <c r="L18" s="32"/>
      <c r="M18" s="26" t="s">
        <v>461</v>
      </c>
      <c r="N18" s="27">
        <v>1</v>
      </c>
      <c r="O18" s="26">
        <v>5000</v>
      </c>
      <c r="P18" s="27">
        <v>5000</v>
      </c>
      <c r="Q18" s="32">
        <v>45742</v>
      </c>
      <c r="R18" s="26"/>
      <c r="S18" s="26" t="s">
        <v>514</v>
      </c>
      <c r="T18" s="172" t="s">
        <v>302</v>
      </c>
      <c r="U18" s="217"/>
    </row>
    <row r="19" spans="1:21" ht="63.75" customHeight="1">
      <c r="A19" s="24">
        <v>45689</v>
      </c>
      <c r="B19" s="462"/>
      <c r="C19" s="450" t="s">
        <v>369</v>
      </c>
      <c r="D19" s="449" t="s">
        <v>420</v>
      </c>
      <c r="E19" s="72">
        <v>45712</v>
      </c>
      <c r="F19" s="25">
        <v>2024</v>
      </c>
      <c r="G19" s="25"/>
      <c r="H19" s="257"/>
      <c r="I19" s="72"/>
      <c r="J19" s="25"/>
      <c r="K19" s="218"/>
      <c r="L19" s="72"/>
      <c r="M19" s="258"/>
      <c r="N19" s="259"/>
      <c r="O19" s="258"/>
      <c r="P19" s="259"/>
      <c r="Q19" s="258"/>
      <c r="R19" s="166"/>
      <c r="S19" s="39" t="s">
        <v>515</v>
      </c>
      <c r="T19" s="167"/>
      <c r="U19" s="260" t="s">
        <v>479</v>
      </c>
    </row>
    <row r="20" spans="1:21" ht="65.25" customHeight="1">
      <c r="A20" s="24">
        <v>45689</v>
      </c>
      <c r="B20" s="462"/>
      <c r="C20" s="452"/>
      <c r="D20" s="452"/>
      <c r="E20" s="72">
        <v>45712</v>
      </c>
      <c r="F20" s="25">
        <v>2024</v>
      </c>
      <c r="G20" s="25"/>
      <c r="H20" s="257"/>
      <c r="I20" s="72"/>
      <c r="J20" s="25"/>
      <c r="K20" s="218"/>
      <c r="L20" s="72"/>
      <c r="M20" s="258"/>
      <c r="N20" s="259"/>
      <c r="O20" s="258"/>
      <c r="P20" s="259"/>
      <c r="Q20" s="258"/>
      <c r="R20" s="166"/>
      <c r="S20" s="39" t="s">
        <v>635</v>
      </c>
      <c r="T20" s="167"/>
      <c r="U20" s="260" t="s">
        <v>479</v>
      </c>
    </row>
    <row r="21" spans="1:21" ht="51.75" customHeight="1">
      <c r="A21" s="24">
        <v>45689</v>
      </c>
      <c r="B21" s="452"/>
      <c r="C21" s="31" t="s">
        <v>393</v>
      </c>
      <c r="D21" s="31" t="s">
        <v>306</v>
      </c>
      <c r="E21" s="72">
        <v>45713</v>
      </c>
      <c r="F21" s="25">
        <v>2025</v>
      </c>
      <c r="G21" s="25"/>
      <c r="H21" s="257"/>
      <c r="I21" s="72"/>
      <c r="J21" s="25" t="s">
        <v>463</v>
      </c>
      <c r="K21" s="218">
        <v>1</v>
      </c>
      <c r="L21" s="72" t="s">
        <v>340</v>
      </c>
      <c r="M21" s="258"/>
      <c r="N21" s="259"/>
      <c r="O21" s="258"/>
      <c r="P21" s="259"/>
      <c r="Q21" s="258"/>
      <c r="R21" s="166"/>
      <c r="S21" s="32"/>
      <c r="T21" s="167" t="s">
        <v>408</v>
      </c>
      <c r="U21" s="260"/>
    </row>
    <row r="22" spans="1:21" ht="45.75" customHeight="1">
      <c r="A22" s="24">
        <v>45658</v>
      </c>
      <c r="B22" s="449" t="s">
        <v>111</v>
      </c>
      <c r="C22" s="450" t="s">
        <v>305</v>
      </c>
      <c r="D22" s="26" t="s">
        <v>306</v>
      </c>
      <c r="E22" s="71" t="s">
        <v>308</v>
      </c>
      <c r="F22" s="261" t="s">
        <v>307</v>
      </c>
      <c r="G22" s="72"/>
      <c r="H22" s="257"/>
      <c r="I22" s="72"/>
      <c r="J22" s="72" t="s">
        <v>613</v>
      </c>
      <c r="K22" s="218">
        <v>1</v>
      </c>
      <c r="L22" s="72">
        <v>45709</v>
      </c>
      <c r="M22" s="72"/>
      <c r="N22" s="218"/>
      <c r="O22" s="25"/>
      <c r="P22" s="218"/>
      <c r="Q22" s="25"/>
      <c r="R22" s="25"/>
      <c r="S22" s="32"/>
      <c r="T22" s="167" t="s">
        <v>614</v>
      </c>
      <c r="U22" s="74"/>
    </row>
    <row r="23" spans="1:21" ht="45" customHeight="1">
      <c r="A23" s="24">
        <v>45658</v>
      </c>
      <c r="B23" s="465"/>
      <c r="C23" s="452"/>
      <c r="D23" s="26" t="s">
        <v>306</v>
      </c>
      <c r="E23" s="117">
        <v>45672</v>
      </c>
      <c r="F23" s="176" t="s">
        <v>307</v>
      </c>
      <c r="G23" s="117"/>
      <c r="H23" s="262"/>
      <c r="I23" s="117"/>
      <c r="J23" s="117" t="s">
        <v>538</v>
      </c>
      <c r="K23" s="118">
        <v>1</v>
      </c>
      <c r="L23" s="31" t="s">
        <v>340</v>
      </c>
      <c r="M23" s="117"/>
      <c r="N23" s="118"/>
      <c r="O23" s="31"/>
      <c r="P23" s="118"/>
      <c r="Q23" s="31"/>
      <c r="R23" s="31"/>
      <c r="S23" s="41"/>
      <c r="T23" s="169" t="s">
        <v>539</v>
      </c>
      <c r="U23" s="206"/>
    </row>
    <row r="24" spans="1:21" ht="32.25" customHeight="1">
      <c r="A24" s="24">
        <v>45717</v>
      </c>
      <c r="B24" s="452"/>
      <c r="C24" s="31" t="s">
        <v>451</v>
      </c>
      <c r="D24" s="26" t="s">
        <v>306</v>
      </c>
      <c r="E24" s="117" t="s">
        <v>554</v>
      </c>
      <c r="F24" s="176" t="s">
        <v>307</v>
      </c>
      <c r="G24" s="117"/>
      <c r="H24" s="262"/>
      <c r="I24" s="117"/>
      <c r="J24" s="117"/>
      <c r="K24" s="118"/>
      <c r="L24" s="31"/>
      <c r="M24" s="117"/>
      <c r="N24" s="118"/>
      <c r="O24" s="31"/>
      <c r="P24" s="118"/>
      <c r="Q24" s="31"/>
      <c r="R24" s="31"/>
      <c r="S24" s="41" t="s">
        <v>615</v>
      </c>
      <c r="T24" s="169" t="s">
        <v>481</v>
      </c>
      <c r="U24" s="206"/>
    </row>
    <row r="25" spans="1:21" ht="38.25" customHeight="1">
      <c r="A25" s="24">
        <v>45658</v>
      </c>
      <c r="B25" s="449" t="s">
        <v>97</v>
      </c>
      <c r="C25" s="31" t="s">
        <v>451</v>
      </c>
      <c r="D25" s="39" t="s">
        <v>301</v>
      </c>
      <c r="E25" s="39" t="s">
        <v>552</v>
      </c>
      <c r="F25" s="39">
        <v>2024</v>
      </c>
      <c r="G25" s="41"/>
      <c r="H25" s="207"/>
      <c r="I25" s="41"/>
      <c r="J25" s="39"/>
      <c r="K25" s="121"/>
      <c r="L25" s="39"/>
      <c r="M25" s="39"/>
      <c r="N25" s="121"/>
      <c r="O25" s="39"/>
      <c r="P25" s="121"/>
      <c r="Q25" s="39"/>
      <c r="R25" s="39"/>
      <c r="S25" s="41" t="s">
        <v>553</v>
      </c>
      <c r="T25" s="169" t="s">
        <v>481</v>
      </c>
      <c r="U25" s="36"/>
    </row>
    <row r="26" spans="1:21" ht="45" customHeight="1">
      <c r="A26" s="24">
        <v>45717</v>
      </c>
      <c r="B26" s="465"/>
      <c r="C26" s="39" t="s">
        <v>414</v>
      </c>
      <c r="D26" s="39" t="s">
        <v>306</v>
      </c>
      <c r="E26" s="39" t="s">
        <v>417</v>
      </c>
      <c r="F26" s="39"/>
      <c r="G26" s="41"/>
      <c r="H26" s="207"/>
      <c r="I26" s="41"/>
      <c r="J26" s="39" t="s">
        <v>415</v>
      </c>
      <c r="K26" s="121">
        <v>1</v>
      </c>
      <c r="L26" s="39" t="s">
        <v>416</v>
      </c>
      <c r="M26" s="39"/>
      <c r="N26" s="121"/>
      <c r="O26" s="39"/>
      <c r="P26" s="121"/>
      <c r="Q26" s="39"/>
      <c r="R26" s="39"/>
      <c r="S26" s="41"/>
      <c r="T26" s="172" t="s">
        <v>408</v>
      </c>
      <c r="U26" s="36"/>
    </row>
    <row r="27" spans="1:21" ht="66" customHeight="1">
      <c r="A27" s="24">
        <v>45717</v>
      </c>
      <c r="B27" s="37" t="s">
        <v>99</v>
      </c>
      <c r="C27" s="39" t="s">
        <v>447</v>
      </c>
      <c r="D27" s="39" t="s">
        <v>306</v>
      </c>
      <c r="E27" s="41" t="s">
        <v>448</v>
      </c>
      <c r="F27" s="39">
        <v>2024</v>
      </c>
      <c r="G27" s="39"/>
      <c r="H27" s="207"/>
      <c r="I27" s="39"/>
      <c r="J27" s="39" t="s">
        <v>449</v>
      </c>
      <c r="K27" s="121">
        <v>1</v>
      </c>
      <c r="L27" s="41">
        <v>45765</v>
      </c>
      <c r="M27" s="39"/>
      <c r="N27" s="121"/>
      <c r="O27" s="39"/>
      <c r="P27" s="121"/>
      <c r="Q27" s="39"/>
      <c r="R27" s="39"/>
      <c r="S27" s="41"/>
      <c r="T27" s="39" t="s">
        <v>403</v>
      </c>
      <c r="U27" s="162"/>
    </row>
    <row r="28" spans="1:21" ht="63.75" customHeight="1">
      <c r="A28" s="24">
        <v>45689</v>
      </c>
      <c r="B28" s="37" t="s">
        <v>112</v>
      </c>
      <c r="C28" s="39" t="s">
        <v>262</v>
      </c>
      <c r="D28" s="39" t="s">
        <v>301</v>
      </c>
      <c r="E28" s="41">
        <v>45754</v>
      </c>
      <c r="F28" s="39">
        <v>2025</v>
      </c>
      <c r="G28" s="39"/>
      <c r="H28" s="207"/>
      <c r="I28" s="39"/>
      <c r="J28" s="39"/>
      <c r="K28" s="121"/>
      <c r="L28" s="41"/>
      <c r="M28" s="39"/>
      <c r="N28" s="121"/>
      <c r="O28" s="39"/>
      <c r="P28" s="121"/>
      <c r="Q28" s="39"/>
      <c r="R28" s="39"/>
      <c r="S28" s="39"/>
      <c r="T28" s="39"/>
      <c r="U28" s="162" t="s">
        <v>371</v>
      </c>
    </row>
    <row r="29" spans="1:21" ht="61.5" customHeight="1">
      <c r="A29" s="24">
        <v>45717</v>
      </c>
      <c r="B29" s="26" t="s">
        <v>113</v>
      </c>
      <c r="C29" s="39" t="s">
        <v>536</v>
      </c>
      <c r="D29" s="39" t="s">
        <v>301</v>
      </c>
      <c r="E29" s="41" t="s">
        <v>569</v>
      </c>
      <c r="F29" s="39">
        <v>2024</v>
      </c>
      <c r="G29" s="39"/>
      <c r="H29" s="207"/>
      <c r="I29" s="39"/>
      <c r="J29" s="39"/>
      <c r="K29" s="121"/>
      <c r="L29" s="39"/>
      <c r="M29" s="39"/>
      <c r="N29" s="121"/>
      <c r="O29" s="39"/>
      <c r="P29" s="121"/>
      <c r="Q29" s="39"/>
      <c r="R29" s="39"/>
      <c r="S29" s="39" t="s">
        <v>511</v>
      </c>
      <c r="T29" s="39" t="s">
        <v>341</v>
      </c>
      <c r="U29" s="162"/>
    </row>
    <row r="30" spans="1:21" ht="78" customHeight="1">
      <c r="A30" s="24"/>
      <c r="B30" s="26" t="s">
        <v>11</v>
      </c>
      <c r="C30" s="26"/>
      <c r="D30" s="26"/>
      <c r="E30" s="32"/>
      <c r="F30" s="26"/>
      <c r="G30" s="177"/>
      <c r="H30" s="251"/>
      <c r="I30" s="177"/>
      <c r="J30" s="26"/>
      <c r="K30" s="27"/>
      <c r="L30" s="32"/>
      <c r="M30" s="177"/>
      <c r="N30" s="263"/>
      <c r="O30" s="177"/>
      <c r="P30" s="263"/>
      <c r="Q30" s="177"/>
      <c r="R30" s="264"/>
      <c r="S30" s="26"/>
      <c r="T30" s="26"/>
      <c r="U30" s="36"/>
    </row>
    <row r="31" spans="1:21" ht="62.25" customHeight="1">
      <c r="A31" s="24"/>
      <c r="B31" s="37" t="s">
        <v>114</v>
      </c>
      <c r="C31" s="26"/>
      <c r="D31" s="26"/>
      <c r="E31" s="32"/>
      <c r="F31" s="26"/>
      <c r="G31" s="126"/>
      <c r="H31" s="251"/>
      <c r="I31" s="126"/>
      <c r="J31" s="26"/>
      <c r="K31" s="27"/>
      <c r="L31" s="26"/>
      <c r="M31" s="126"/>
      <c r="N31" s="254"/>
      <c r="O31" s="126"/>
      <c r="P31" s="254"/>
      <c r="Q31" s="126"/>
      <c r="R31" s="168"/>
      <c r="S31" s="32"/>
      <c r="T31" s="26"/>
      <c r="U31" s="36"/>
    </row>
    <row r="32" spans="1:21" ht="66" customHeight="1">
      <c r="A32" s="24">
        <v>45689</v>
      </c>
      <c r="B32" s="37" t="s">
        <v>87</v>
      </c>
      <c r="C32" s="26" t="s">
        <v>582</v>
      </c>
      <c r="D32" s="26" t="s">
        <v>306</v>
      </c>
      <c r="E32" s="265" t="s">
        <v>584</v>
      </c>
      <c r="F32" s="26">
        <v>2024</v>
      </c>
      <c r="G32" s="32"/>
      <c r="H32" s="251"/>
      <c r="I32" s="32"/>
      <c r="J32" s="26" t="s">
        <v>583</v>
      </c>
      <c r="K32" s="27">
        <v>1</v>
      </c>
      <c r="L32" s="32">
        <v>45737</v>
      </c>
      <c r="M32" s="26"/>
      <c r="N32" s="27"/>
      <c r="O32" s="26"/>
      <c r="P32" s="27"/>
      <c r="Q32" s="26"/>
      <c r="R32" s="266"/>
      <c r="S32" s="26"/>
      <c r="T32" s="26" t="s">
        <v>408</v>
      </c>
      <c r="U32" s="36"/>
    </row>
    <row r="33" spans="1:23" ht="65.25" customHeight="1">
      <c r="A33" s="24"/>
      <c r="B33" s="37" t="s">
        <v>109</v>
      </c>
      <c r="C33" s="39"/>
      <c r="D33" s="39"/>
      <c r="E33" s="76"/>
      <c r="F33" s="267"/>
      <c r="G33" s="61"/>
      <c r="H33" s="268"/>
      <c r="I33" s="61"/>
      <c r="J33" s="76"/>
      <c r="K33" s="225"/>
      <c r="L33" s="76"/>
      <c r="M33" s="61"/>
      <c r="N33" s="225"/>
      <c r="O33" s="61"/>
      <c r="P33" s="225"/>
      <c r="Q33" s="61"/>
      <c r="R33" s="61"/>
      <c r="S33" s="267"/>
      <c r="T33" s="61"/>
      <c r="U33" s="162"/>
    </row>
    <row r="34" spans="1:23" ht="63" customHeight="1">
      <c r="A34" s="24"/>
      <c r="B34" s="37" t="s">
        <v>59</v>
      </c>
      <c r="C34" s="37"/>
      <c r="D34" s="26"/>
      <c r="E34" s="32"/>
      <c r="F34" s="26"/>
      <c r="G34" s="32"/>
      <c r="H34" s="251"/>
      <c r="I34" s="32"/>
      <c r="J34" s="26"/>
      <c r="K34" s="27"/>
      <c r="L34" s="26"/>
      <c r="M34" s="26"/>
      <c r="N34" s="27"/>
      <c r="O34" s="26"/>
      <c r="P34" s="27"/>
      <c r="Q34" s="26"/>
      <c r="R34" s="266"/>
      <c r="S34" s="26"/>
      <c r="T34" s="26"/>
      <c r="U34" s="36"/>
      <c r="V34" s="235"/>
      <c r="W34" s="101"/>
    </row>
    <row r="35" spans="1:23" s="101" customFormat="1" ht="68.25" customHeight="1">
      <c r="A35" s="24">
        <v>45717</v>
      </c>
      <c r="B35" s="37" t="s">
        <v>98</v>
      </c>
      <c r="C35" s="25" t="s">
        <v>396</v>
      </c>
      <c r="D35" s="31" t="s">
        <v>309</v>
      </c>
      <c r="E35" s="32">
        <v>45729</v>
      </c>
      <c r="F35" s="26">
        <v>2025</v>
      </c>
      <c r="G35" s="26"/>
      <c r="H35" s="251"/>
      <c r="I35" s="32"/>
      <c r="J35" s="26"/>
      <c r="K35" s="27"/>
      <c r="L35" s="26"/>
      <c r="M35" s="26"/>
      <c r="N35" s="27"/>
      <c r="O35" s="26"/>
      <c r="P35" s="27"/>
      <c r="Q35" s="26"/>
      <c r="R35" s="26"/>
      <c r="S35" s="32"/>
      <c r="T35" s="26"/>
      <c r="U35" s="36" t="s">
        <v>397</v>
      </c>
      <c r="V35" s="237"/>
    </row>
    <row r="36" spans="1:23" ht="60" customHeight="1">
      <c r="A36" s="24"/>
      <c r="B36" s="37" t="s">
        <v>89</v>
      </c>
      <c r="C36" s="39"/>
      <c r="D36" s="39"/>
      <c r="E36" s="41"/>
      <c r="F36" s="39"/>
      <c r="G36" s="124"/>
      <c r="H36" s="207"/>
      <c r="I36" s="161"/>
      <c r="J36" s="124"/>
      <c r="K36" s="207"/>
      <c r="L36" s="124"/>
      <c r="M36" s="124"/>
      <c r="N36" s="207"/>
      <c r="O36" s="124"/>
      <c r="P36" s="207"/>
      <c r="Q36" s="124"/>
      <c r="R36" s="124"/>
      <c r="S36" s="41"/>
      <c r="T36" s="172"/>
      <c r="U36" s="36"/>
    </row>
    <row r="37" spans="1:23" ht="60.75" customHeight="1">
      <c r="A37" s="24">
        <v>45689</v>
      </c>
      <c r="B37" s="269" t="s">
        <v>107</v>
      </c>
      <c r="C37" s="39" t="s">
        <v>536</v>
      </c>
      <c r="D37" s="39" t="s">
        <v>301</v>
      </c>
      <c r="E37" s="41" t="s">
        <v>300</v>
      </c>
      <c r="F37" s="39">
        <v>2024</v>
      </c>
      <c r="G37" s="122"/>
      <c r="H37" s="207"/>
      <c r="I37" s="122"/>
      <c r="J37" s="122"/>
      <c r="K37" s="219"/>
      <c r="L37" s="122"/>
      <c r="M37" s="122"/>
      <c r="N37" s="219"/>
      <c r="O37" s="122"/>
      <c r="P37" s="219"/>
      <c r="Q37" s="122"/>
      <c r="R37" s="122"/>
      <c r="S37" s="41" t="s">
        <v>567</v>
      </c>
      <c r="T37" s="172" t="s">
        <v>341</v>
      </c>
      <c r="U37" s="36"/>
    </row>
    <row r="38" spans="1:23" ht="79.5" customHeight="1">
      <c r="A38" s="24">
        <v>45717</v>
      </c>
      <c r="B38" s="416" t="s">
        <v>250</v>
      </c>
      <c r="C38" s="270" t="s">
        <v>434</v>
      </c>
      <c r="D38" s="39" t="s">
        <v>306</v>
      </c>
      <c r="E38" s="41" t="s">
        <v>453</v>
      </c>
      <c r="F38" s="39">
        <v>2025</v>
      </c>
      <c r="G38" s="39"/>
      <c r="H38" s="207"/>
      <c r="I38" s="39"/>
      <c r="J38" s="39" t="s">
        <v>452</v>
      </c>
      <c r="K38" s="121">
        <v>1</v>
      </c>
      <c r="L38" s="41">
        <v>45747</v>
      </c>
      <c r="M38" s="39"/>
      <c r="N38" s="219"/>
      <c r="O38" s="42"/>
      <c r="P38" s="219"/>
      <c r="Q38" s="39"/>
      <c r="R38" s="122"/>
      <c r="S38" s="41"/>
      <c r="T38" s="39" t="s">
        <v>408</v>
      </c>
      <c r="U38" s="271"/>
    </row>
    <row r="39" spans="1:23" ht="65.25" customHeight="1">
      <c r="A39" s="24"/>
      <c r="B39" s="37" t="s">
        <v>58</v>
      </c>
      <c r="C39" s="26"/>
      <c r="D39" s="26"/>
      <c r="E39" s="32"/>
      <c r="F39" s="26"/>
      <c r="G39" s="177"/>
      <c r="H39" s="251"/>
      <c r="I39" s="177"/>
      <c r="J39" s="177"/>
      <c r="K39" s="263"/>
      <c r="L39" s="177"/>
      <c r="M39" s="177"/>
      <c r="N39" s="263"/>
      <c r="O39" s="177"/>
      <c r="P39" s="263"/>
      <c r="Q39" s="177"/>
      <c r="R39" s="168"/>
      <c r="S39" s="26"/>
      <c r="T39" s="26"/>
      <c r="U39" s="36"/>
    </row>
    <row r="40" spans="1:23" ht="45" customHeight="1">
      <c r="A40" s="24"/>
      <c r="B40" s="37" t="s">
        <v>120</v>
      </c>
      <c r="C40" s="272"/>
      <c r="D40" s="101"/>
      <c r="E40" s="26"/>
      <c r="F40" s="26"/>
      <c r="G40" s="177"/>
      <c r="H40" s="251"/>
      <c r="I40" s="177"/>
      <c r="J40" s="177"/>
      <c r="K40" s="263"/>
      <c r="L40" s="177"/>
      <c r="M40" s="177"/>
      <c r="N40" s="263"/>
      <c r="O40" s="177"/>
      <c r="P40" s="263"/>
      <c r="Q40" s="177"/>
      <c r="R40" s="26"/>
      <c r="S40" s="26"/>
      <c r="T40" s="26"/>
      <c r="U40" s="36"/>
    </row>
    <row r="41" spans="1:23" ht="45" customHeight="1" thickBot="1">
      <c r="A41" s="63"/>
      <c r="B41" s="64" t="s">
        <v>60</v>
      </c>
      <c r="C41" s="64"/>
      <c r="D41" s="64"/>
      <c r="E41" s="66"/>
      <c r="F41" s="64"/>
      <c r="G41" s="273"/>
      <c r="H41" s="274"/>
      <c r="I41" s="273"/>
      <c r="J41" s="273"/>
      <c r="K41" s="275"/>
      <c r="L41" s="273"/>
      <c r="M41" s="273"/>
      <c r="N41" s="275"/>
      <c r="O41" s="273"/>
      <c r="P41" s="275"/>
      <c r="Q41" s="273"/>
      <c r="R41" s="276"/>
      <c r="S41" s="64"/>
      <c r="T41" s="64"/>
      <c r="U41" s="67"/>
    </row>
    <row r="42" spans="1:23" ht="45" customHeight="1">
      <c r="A42" s="277"/>
      <c r="B42" s="145"/>
      <c r="C42" s="93"/>
      <c r="D42" s="93"/>
      <c r="E42" s="94"/>
      <c r="F42" s="93"/>
      <c r="G42" s="278"/>
      <c r="H42" s="279"/>
      <c r="I42" s="278"/>
      <c r="J42" s="278"/>
      <c r="K42" s="280"/>
      <c r="L42" s="278"/>
      <c r="M42" s="278"/>
      <c r="N42" s="280"/>
      <c r="O42" s="278"/>
      <c r="P42" s="280"/>
      <c r="Q42" s="278"/>
      <c r="R42" s="278"/>
      <c r="S42" s="278"/>
      <c r="T42" s="100"/>
      <c r="U42" s="100"/>
    </row>
    <row r="43" spans="1:23" s="143" customFormat="1" ht="45" customHeight="1">
      <c r="H43" s="281">
        <f>SUM(H7:H41)</f>
        <v>4</v>
      </c>
      <c r="K43" s="143">
        <f>SUM(K7:K41)</f>
        <v>14</v>
      </c>
      <c r="N43" s="143">
        <f>SUM(N7:N41)</f>
        <v>4</v>
      </c>
      <c r="P43" s="143">
        <f>SUM(P7:P41)</f>
        <v>20000</v>
      </c>
    </row>
  </sheetData>
  <mergeCells count="26">
    <mergeCell ref="C22:C23"/>
    <mergeCell ref="B15:B16"/>
    <mergeCell ref="B22:B24"/>
    <mergeCell ref="B18:B21"/>
    <mergeCell ref="B25:B26"/>
    <mergeCell ref="C15:C16"/>
    <mergeCell ref="A2:U2"/>
    <mergeCell ref="G4:I4"/>
    <mergeCell ref="J4:L4"/>
    <mergeCell ref="A3:A5"/>
    <mergeCell ref="B3:B5"/>
    <mergeCell ref="C3:C5"/>
    <mergeCell ref="D3:D5"/>
    <mergeCell ref="E3:E5"/>
    <mergeCell ref="F3:F5"/>
    <mergeCell ref="G3:U3"/>
    <mergeCell ref="T4:T5"/>
    <mergeCell ref="U4:U5"/>
    <mergeCell ref="C7:C10"/>
    <mergeCell ref="A6:U6"/>
    <mergeCell ref="M4:R4"/>
    <mergeCell ref="C19:C20"/>
    <mergeCell ref="B11:B12"/>
    <mergeCell ref="B7:B10"/>
    <mergeCell ref="D19:D20"/>
    <mergeCell ref="D15:D16"/>
  </mergeCells>
  <phoneticPr fontId="1" type="noConversion"/>
  <pageMargins left="0.15748031496062992" right="0.15748031496062992" top="0.59055118110236227" bottom="0.19685039370078741" header="0.31496062992125984" footer="0.31496062992125984"/>
  <pageSetup paperSize="9" scale="5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X177"/>
  <sheetViews>
    <sheetView view="pageBreakPreview" zoomScaleSheetLayoutView="100" workbookViewId="0">
      <pane ySplit="5" topLeftCell="A45" activePane="bottomLeft" state="frozen"/>
      <selection pane="bottomLeft" activeCell="D27" sqref="D27"/>
    </sheetView>
  </sheetViews>
  <sheetFormatPr defaultRowHeight="12.75"/>
  <cols>
    <col min="1" max="1" width="8.28515625" style="220" customWidth="1"/>
    <col min="2" max="2" width="24" style="6" customWidth="1"/>
    <col min="3" max="3" width="22.28515625" style="282" customWidth="1"/>
    <col min="4" max="4" width="15.42578125" style="283" customWidth="1"/>
    <col min="5" max="5" width="10.5703125" style="284" hidden="1" customWidth="1"/>
    <col min="6" max="6" width="12.42578125" style="282" customWidth="1"/>
    <col min="7" max="7" width="11.7109375" style="220" customWidth="1"/>
    <col min="8" max="8" width="10.7109375" style="6" customWidth="1"/>
    <col min="9" max="9" width="9.28515625" style="285" hidden="1" customWidth="1"/>
    <col min="10" max="10" width="11" style="6" customWidth="1"/>
    <col min="11" max="11" width="12.28515625" style="6" customWidth="1"/>
    <col min="12" max="12" width="9" style="285" hidden="1" customWidth="1"/>
    <col min="13" max="13" width="11" style="6" customWidth="1"/>
    <col min="14" max="14" width="13.42578125" style="6" customWidth="1"/>
    <col min="15" max="15" width="10.85546875" style="285" hidden="1" customWidth="1"/>
    <col min="16" max="16" width="7.140625" style="6" customWidth="1"/>
    <col min="17" max="17" width="9" style="285" hidden="1" customWidth="1"/>
    <col min="18" max="18" width="11.140625" style="6" customWidth="1"/>
    <col min="19" max="19" width="11.5703125" style="8" customWidth="1"/>
    <col min="20" max="20" width="11.85546875" style="6" customWidth="1"/>
    <col min="21" max="21" width="31.140625" style="6" customWidth="1"/>
    <col min="22" max="22" width="42.85546875" style="311" customWidth="1"/>
    <col min="23" max="23" width="9.140625" style="6"/>
    <col min="24" max="24" width="26" style="6" customWidth="1"/>
    <col min="25" max="16384" width="9.140625" style="6"/>
  </cols>
  <sheetData>
    <row r="1" spans="1:24" ht="20.25">
      <c r="U1" s="482" t="s">
        <v>17</v>
      </c>
      <c r="V1" s="483"/>
    </row>
    <row r="2" spans="1:24" ht="21" thickBot="1">
      <c r="A2" s="420" t="s">
        <v>253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  <c r="R2" s="457"/>
      <c r="S2" s="457"/>
      <c r="T2" s="457"/>
      <c r="U2" s="457"/>
      <c r="V2" s="457"/>
    </row>
    <row r="3" spans="1:24" ht="12.75" customHeight="1">
      <c r="A3" s="490" t="s">
        <v>63</v>
      </c>
      <c r="B3" s="425" t="s">
        <v>62</v>
      </c>
      <c r="C3" s="431" t="s">
        <v>64</v>
      </c>
      <c r="D3" s="431" t="s">
        <v>9</v>
      </c>
      <c r="E3" s="287"/>
      <c r="F3" s="431" t="s">
        <v>65</v>
      </c>
      <c r="G3" s="431" t="s">
        <v>66</v>
      </c>
      <c r="H3" s="431" t="s">
        <v>72</v>
      </c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431"/>
      <c r="T3" s="431"/>
      <c r="U3" s="431"/>
      <c r="V3" s="437"/>
    </row>
    <row r="4" spans="1:24" ht="42" customHeight="1">
      <c r="A4" s="491"/>
      <c r="B4" s="426"/>
      <c r="C4" s="485"/>
      <c r="D4" s="485"/>
      <c r="E4" s="487" t="s">
        <v>299</v>
      </c>
      <c r="F4" s="485"/>
      <c r="G4" s="432"/>
      <c r="H4" s="438" t="s">
        <v>67</v>
      </c>
      <c r="I4" s="438"/>
      <c r="J4" s="438"/>
      <c r="K4" s="438" t="s">
        <v>70</v>
      </c>
      <c r="L4" s="438"/>
      <c r="M4" s="438"/>
      <c r="N4" s="442" t="s">
        <v>293</v>
      </c>
      <c r="O4" s="443"/>
      <c r="P4" s="443"/>
      <c r="Q4" s="443"/>
      <c r="R4" s="443"/>
      <c r="S4" s="444"/>
      <c r="T4" s="13" t="s">
        <v>288</v>
      </c>
      <c r="U4" s="438" t="s">
        <v>295</v>
      </c>
      <c r="V4" s="475" t="s">
        <v>71</v>
      </c>
    </row>
    <row r="5" spans="1:24" ht="52.5" customHeight="1" thickBot="1">
      <c r="A5" s="492"/>
      <c r="B5" s="427"/>
      <c r="C5" s="486"/>
      <c r="D5" s="486"/>
      <c r="E5" s="488"/>
      <c r="F5" s="486"/>
      <c r="G5" s="433"/>
      <c r="H5" s="14" t="s">
        <v>68</v>
      </c>
      <c r="I5" s="195"/>
      <c r="J5" s="15" t="s">
        <v>69</v>
      </c>
      <c r="K5" s="14" t="s">
        <v>68</v>
      </c>
      <c r="L5" s="195"/>
      <c r="M5" s="15" t="s">
        <v>69</v>
      </c>
      <c r="N5" s="15" t="s">
        <v>289</v>
      </c>
      <c r="O5" s="196"/>
      <c r="P5" s="15" t="s">
        <v>290</v>
      </c>
      <c r="Q5" s="196"/>
      <c r="R5" s="15" t="s">
        <v>291</v>
      </c>
      <c r="S5" s="15" t="s">
        <v>287</v>
      </c>
      <c r="T5" s="15" t="s">
        <v>68</v>
      </c>
      <c r="U5" s="441"/>
      <c r="V5" s="484"/>
    </row>
    <row r="6" spans="1:24" ht="24" customHeight="1" thickBot="1">
      <c r="A6" s="468" t="s">
        <v>90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69"/>
      <c r="M6" s="469"/>
      <c r="N6" s="469"/>
      <c r="O6" s="469"/>
      <c r="P6" s="469"/>
      <c r="Q6" s="469"/>
      <c r="R6" s="469"/>
      <c r="S6" s="469"/>
      <c r="T6" s="469"/>
      <c r="U6" s="469"/>
      <c r="V6" s="470"/>
    </row>
    <row r="7" spans="1:24" ht="48" customHeight="1">
      <c r="A7" s="246">
        <v>45689</v>
      </c>
      <c r="B7" s="417" t="s">
        <v>101</v>
      </c>
      <c r="C7" s="247" t="s">
        <v>319</v>
      </c>
      <c r="D7" s="247" t="s">
        <v>320</v>
      </c>
      <c r="E7" s="289">
        <v>1</v>
      </c>
      <c r="F7" s="72" t="s">
        <v>321</v>
      </c>
      <c r="G7" s="25">
        <v>2024</v>
      </c>
      <c r="H7" s="290"/>
      <c r="I7" s="218"/>
      <c r="J7" s="290"/>
      <c r="K7" s="25"/>
      <c r="L7" s="218"/>
      <c r="M7" s="290"/>
      <c r="N7" s="290"/>
      <c r="O7" s="218"/>
      <c r="P7" s="290"/>
      <c r="Q7" s="218"/>
      <c r="R7" s="290"/>
      <c r="S7" s="290"/>
      <c r="T7" s="25"/>
      <c r="U7" s="25" t="s">
        <v>488</v>
      </c>
      <c r="V7" s="74" t="s">
        <v>658</v>
      </c>
      <c r="X7" s="100"/>
    </row>
    <row r="8" spans="1:24" ht="21.75" customHeight="1">
      <c r="A8" s="246">
        <v>45689</v>
      </c>
      <c r="B8" s="418"/>
      <c r="C8" s="449" t="s">
        <v>275</v>
      </c>
      <c r="D8" s="26" t="s">
        <v>337</v>
      </c>
      <c r="E8" s="119"/>
      <c r="F8" s="72"/>
      <c r="G8" s="25">
        <v>2024</v>
      </c>
      <c r="H8" s="290"/>
      <c r="I8" s="218"/>
      <c r="J8" s="290"/>
      <c r="K8" s="25"/>
      <c r="L8" s="218"/>
      <c r="M8" s="290"/>
      <c r="N8" s="290"/>
      <c r="O8" s="218"/>
      <c r="P8" s="290"/>
      <c r="Q8" s="218"/>
      <c r="R8" s="290"/>
      <c r="S8" s="290"/>
      <c r="T8" s="25"/>
      <c r="U8" s="25"/>
      <c r="V8" s="74" t="s">
        <v>484</v>
      </c>
      <c r="X8" s="100"/>
    </row>
    <row r="9" spans="1:24" ht="27" customHeight="1">
      <c r="A9" s="246">
        <v>45689</v>
      </c>
      <c r="B9" s="465"/>
      <c r="C9" s="452"/>
      <c r="D9" s="26" t="s">
        <v>337</v>
      </c>
      <c r="E9" s="119"/>
      <c r="F9" s="72"/>
      <c r="G9" s="25" t="s">
        <v>322</v>
      </c>
      <c r="H9" s="290"/>
      <c r="I9" s="218"/>
      <c r="J9" s="290"/>
      <c r="K9" s="25"/>
      <c r="L9" s="218"/>
      <c r="M9" s="290"/>
      <c r="N9" s="290"/>
      <c r="O9" s="218"/>
      <c r="P9" s="290"/>
      <c r="Q9" s="218"/>
      <c r="R9" s="290"/>
      <c r="S9" s="177"/>
      <c r="T9" s="25"/>
      <c r="U9" s="25"/>
      <c r="V9" s="74" t="s">
        <v>323</v>
      </c>
      <c r="X9" s="100"/>
    </row>
    <row r="10" spans="1:24" ht="33.75" customHeight="1">
      <c r="A10" s="246">
        <v>45689</v>
      </c>
      <c r="B10" s="465"/>
      <c r="C10" s="39" t="s">
        <v>451</v>
      </c>
      <c r="D10" s="26" t="s">
        <v>301</v>
      </c>
      <c r="E10" s="119"/>
      <c r="F10" s="72" t="s">
        <v>555</v>
      </c>
      <c r="G10" s="25"/>
      <c r="H10" s="290"/>
      <c r="I10" s="218"/>
      <c r="J10" s="290"/>
      <c r="K10" s="25"/>
      <c r="L10" s="218"/>
      <c r="M10" s="290"/>
      <c r="N10" s="290"/>
      <c r="O10" s="218"/>
      <c r="P10" s="290"/>
      <c r="Q10" s="218"/>
      <c r="R10" s="290"/>
      <c r="S10" s="177"/>
      <c r="T10" s="25" t="s">
        <v>556</v>
      </c>
      <c r="U10" s="25" t="s">
        <v>481</v>
      </c>
      <c r="V10" s="74"/>
      <c r="X10" s="100"/>
    </row>
    <row r="11" spans="1:24" ht="48" customHeight="1">
      <c r="A11" s="246">
        <v>45689</v>
      </c>
      <c r="B11" s="465"/>
      <c r="C11" s="291" t="s">
        <v>486</v>
      </c>
      <c r="D11" s="26" t="s">
        <v>337</v>
      </c>
      <c r="E11" s="119"/>
      <c r="F11" s="72">
        <v>45701</v>
      </c>
      <c r="G11" s="25">
        <v>2024</v>
      </c>
      <c r="H11" s="290"/>
      <c r="I11" s="218"/>
      <c r="J11" s="290"/>
      <c r="K11" s="25"/>
      <c r="L11" s="218"/>
      <c r="M11" s="290"/>
      <c r="N11" s="290"/>
      <c r="O11" s="218"/>
      <c r="P11" s="290"/>
      <c r="Q11" s="218"/>
      <c r="R11" s="290"/>
      <c r="S11" s="177"/>
      <c r="T11" s="25"/>
      <c r="U11" s="25"/>
      <c r="V11" s="74" t="s">
        <v>398</v>
      </c>
      <c r="X11" s="100"/>
    </row>
    <row r="12" spans="1:24" ht="47.25" customHeight="1">
      <c r="A12" s="246">
        <v>45717</v>
      </c>
      <c r="B12" s="465"/>
      <c r="C12" s="450" t="s">
        <v>319</v>
      </c>
      <c r="D12" s="26" t="s">
        <v>337</v>
      </c>
      <c r="E12" s="119"/>
      <c r="F12" s="72">
        <v>45740</v>
      </c>
      <c r="G12" s="25">
        <v>2025</v>
      </c>
      <c r="H12" s="290"/>
      <c r="I12" s="218"/>
      <c r="J12" s="290"/>
      <c r="K12" s="25"/>
      <c r="L12" s="218"/>
      <c r="M12" s="290"/>
      <c r="N12" s="290"/>
      <c r="O12" s="218"/>
      <c r="P12" s="290"/>
      <c r="Q12" s="218"/>
      <c r="R12" s="290"/>
      <c r="S12" s="177"/>
      <c r="T12" s="25"/>
      <c r="U12" s="25"/>
      <c r="V12" s="74" t="s">
        <v>392</v>
      </c>
      <c r="X12" s="100"/>
    </row>
    <row r="13" spans="1:24" ht="23.25" customHeight="1">
      <c r="A13" s="246">
        <v>45717</v>
      </c>
      <c r="B13" s="465"/>
      <c r="C13" s="452"/>
      <c r="D13" s="26" t="s">
        <v>337</v>
      </c>
      <c r="E13" s="119"/>
      <c r="F13" s="72">
        <v>45740</v>
      </c>
      <c r="G13" s="25">
        <v>2025</v>
      </c>
      <c r="H13" s="290"/>
      <c r="I13" s="218"/>
      <c r="J13" s="290"/>
      <c r="K13" s="25"/>
      <c r="L13" s="218"/>
      <c r="M13" s="290"/>
      <c r="N13" s="290"/>
      <c r="O13" s="218"/>
      <c r="P13" s="290"/>
      <c r="Q13" s="218"/>
      <c r="R13" s="290"/>
      <c r="S13" s="177"/>
      <c r="T13" s="25"/>
      <c r="U13" s="25"/>
      <c r="V13" s="74" t="s">
        <v>398</v>
      </c>
      <c r="X13" s="100"/>
    </row>
    <row r="14" spans="1:24" ht="43.5" customHeight="1">
      <c r="A14" s="246">
        <v>45717</v>
      </c>
      <c r="B14" s="462"/>
      <c r="C14" s="39" t="s">
        <v>405</v>
      </c>
      <c r="D14" s="26" t="s">
        <v>337</v>
      </c>
      <c r="E14" s="119"/>
      <c r="F14" s="72">
        <v>45740</v>
      </c>
      <c r="G14" s="25" t="s">
        <v>378</v>
      </c>
      <c r="H14" s="290"/>
      <c r="I14" s="218"/>
      <c r="J14" s="290"/>
      <c r="K14" s="25"/>
      <c r="L14" s="218"/>
      <c r="M14" s="290"/>
      <c r="N14" s="290"/>
      <c r="O14" s="218"/>
      <c r="P14" s="290"/>
      <c r="Q14" s="218"/>
      <c r="R14" s="290"/>
      <c r="S14" s="177"/>
      <c r="T14" s="25"/>
      <c r="U14" s="25"/>
      <c r="V14" s="74" t="s">
        <v>392</v>
      </c>
      <c r="X14" s="100"/>
    </row>
    <row r="15" spans="1:24" ht="50.25" customHeight="1">
      <c r="A15" s="246">
        <v>45717</v>
      </c>
      <c r="B15" s="462"/>
      <c r="C15" s="39" t="s">
        <v>485</v>
      </c>
      <c r="D15" s="26" t="s">
        <v>337</v>
      </c>
      <c r="E15" s="119"/>
      <c r="F15" s="72">
        <v>45740</v>
      </c>
      <c r="G15" s="25" t="s">
        <v>378</v>
      </c>
      <c r="H15" s="290"/>
      <c r="I15" s="218"/>
      <c r="J15" s="290"/>
      <c r="K15" s="25"/>
      <c r="L15" s="218"/>
      <c r="M15" s="290"/>
      <c r="N15" s="290"/>
      <c r="O15" s="218"/>
      <c r="P15" s="290"/>
      <c r="Q15" s="218"/>
      <c r="R15" s="290"/>
      <c r="S15" s="177"/>
      <c r="T15" s="25"/>
      <c r="U15" s="25"/>
      <c r="V15" s="74" t="s">
        <v>392</v>
      </c>
      <c r="X15" s="100"/>
    </row>
    <row r="16" spans="1:24" ht="30" customHeight="1">
      <c r="A16" s="246">
        <v>45717</v>
      </c>
      <c r="B16" s="462"/>
      <c r="C16" s="39" t="s">
        <v>275</v>
      </c>
      <c r="D16" s="26" t="s">
        <v>337</v>
      </c>
      <c r="E16" s="119"/>
      <c r="F16" s="72"/>
      <c r="G16" s="25" t="s">
        <v>522</v>
      </c>
      <c r="H16" s="290"/>
      <c r="I16" s="218"/>
      <c r="J16" s="290"/>
      <c r="K16" s="25"/>
      <c r="L16" s="218"/>
      <c r="M16" s="290"/>
      <c r="N16" s="290"/>
      <c r="O16" s="218"/>
      <c r="P16" s="290"/>
      <c r="Q16" s="218"/>
      <c r="R16" s="290"/>
      <c r="S16" s="177"/>
      <c r="T16" s="25"/>
      <c r="U16" s="25"/>
      <c r="V16" s="74" t="s">
        <v>484</v>
      </c>
      <c r="X16" s="100"/>
    </row>
    <row r="17" spans="1:24" ht="47.25" customHeight="1">
      <c r="A17" s="246">
        <v>45748</v>
      </c>
      <c r="B17" s="452"/>
      <c r="C17" s="291" t="s">
        <v>486</v>
      </c>
      <c r="D17" s="26" t="s">
        <v>337</v>
      </c>
      <c r="E17" s="119"/>
      <c r="F17" s="72">
        <v>45754</v>
      </c>
      <c r="G17" s="25" t="s">
        <v>522</v>
      </c>
      <c r="H17" s="290"/>
      <c r="I17" s="218"/>
      <c r="J17" s="290"/>
      <c r="K17" s="25"/>
      <c r="L17" s="218"/>
      <c r="M17" s="290"/>
      <c r="N17" s="290"/>
      <c r="O17" s="218"/>
      <c r="P17" s="290"/>
      <c r="Q17" s="218"/>
      <c r="R17" s="290"/>
      <c r="S17" s="177"/>
      <c r="T17" s="25"/>
      <c r="U17" s="25"/>
      <c r="V17" s="74" t="s">
        <v>523</v>
      </c>
      <c r="X17" s="100"/>
    </row>
    <row r="18" spans="1:24" ht="48" customHeight="1">
      <c r="A18" s="246">
        <v>45658</v>
      </c>
      <c r="B18" s="449" t="s">
        <v>210</v>
      </c>
      <c r="C18" s="26" t="s">
        <v>324</v>
      </c>
      <c r="D18" s="26" t="s">
        <v>320</v>
      </c>
      <c r="E18" s="119">
        <v>1</v>
      </c>
      <c r="F18" s="72" t="s">
        <v>325</v>
      </c>
      <c r="G18" s="25">
        <v>2024</v>
      </c>
      <c r="H18" s="290"/>
      <c r="I18" s="218"/>
      <c r="J18" s="290"/>
      <c r="K18" s="25"/>
      <c r="L18" s="218"/>
      <c r="M18" s="290"/>
      <c r="N18" s="290"/>
      <c r="O18" s="218"/>
      <c r="P18" s="290"/>
      <c r="Q18" s="218"/>
      <c r="R18" s="290"/>
      <c r="S18" s="177"/>
      <c r="T18" s="25"/>
      <c r="U18" s="25" t="s">
        <v>494</v>
      </c>
      <c r="V18" s="74" t="s">
        <v>326</v>
      </c>
      <c r="X18" s="100"/>
    </row>
    <row r="19" spans="1:24" ht="35.25" customHeight="1">
      <c r="A19" s="246">
        <v>45658</v>
      </c>
      <c r="B19" s="418"/>
      <c r="C19" s="449" t="s">
        <v>275</v>
      </c>
      <c r="D19" s="26" t="s">
        <v>337</v>
      </c>
      <c r="E19" s="119"/>
      <c r="F19" s="72">
        <v>45679</v>
      </c>
      <c r="G19" s="25" t="s">
        <v>383</v>
      </c>
      <c r="H19" s="290"/>
      <c r="I19" s="218"/>
      <c r="J19" s="290"/>
      <c r="K19" s="25"/>
      <c r="L19" s="218"/>
      <c r="M19" s="290"/>
      <c r="N19" s="290"/>
      <c r="O19" s="218"/>
      <c r="P19" s="290"/>
      <c r="Q19" s="218"/>
      <c r="R19" s="290"/>
      <c r="S19" s="177"/>
      <c r="T19" s="25"/>
      <c r="U19" s="25"/>
      <c r="V19" s="74" t="s">
        <v>492</v>
      </c>
      <c r="X19" s="100"/>
    </row>
    <row r="20" spans="1:24" ht="35.25" customHeight="1">
      <c r="A20" s="246">
        <v>45689</v>
      </c>
      <c r="B20" s="418"/>
      <c r="C20" s="462"/>
      <c r="D20" s="26" t="s">
        <v>337</v>
      </c>
      <c r="E20" s="119"/>
      <c r="F20" s="72">
        <v>45694</v>
      </c>
      <c r="G20" s="25" t="s">
        <v>383</v>
      </c>
      <c r="H20" s="290"/>
      <c r="I20" s="218"/>
      <c r="J20" s="290"/>
      <c r="K20" s="25"/>
      <c r="L20" s="218"/>
      <c r="M20" s="290"/>
      <c r="N20" s="290"/>
      <c r="O20" s="218"/>
      <c r="P20" s="290"/>
      <c r="Q20" s="218"/>
      <c r="R20" s="290"/>
      <c r="S20" s="177"/>
      <c r="T20" s="25"/>
      <c r="U20" s="25"/>
      <c r="V20" s="74" t="s">
        <v>492</v>
      </c>
      <c r="X20" s="100"/>
    </row>
    <row r="21" spans="1:24" ht="36" customHeight="1">
      <c r="A21" s="246">
        <v>45689</v>
      </c>
      <c r="B21" s="418"/>
      <c r="C21" s="452"/>
      <c r="D21" s="26" t="s">
        <v>337</v>
      </c>
      <c r="E21" s="119"/>
      <c r="F21" s="72">
        <v>45708</v>
      </c>
      <c r="G21" s="292" t="s">
        <v>490</v>
      </c>
      <c r="H21" s="290"/>
      <c r="I21" s="218"/>
      <c r="J21" s="290"/>
      <c r="K21" s="25"/>
      <c r="L21" s="218"/>
      <c r="M21" s="290"/>
      <c r="N21" s="290"/>
      <c r="O21" s="218"/>
      <c r="P21" s="290"/>
      <c r="Q21" s="218"/>
      <c r="R21" s="290"/>
      <c r="S21" s="177"/>
      <c r="T21" s="25"/>
      <c r="U21" s="25"/>
      <c r="V21" s="74" t="s">
        <v>489</v>
      </c>
      <c r="X21" s="100"/>
    </row>
    <row r="22" spans="1:24" ht="30.75" customHeight="1">
      <c r="A22" s="246">
        <v>45689</v>
      </c>
      <c r="B22" s="418"/>
      <c r="C22" s="39" t="s">
        <v>324</v>
      </c>
      <c r="D22" s="26" t="s">
        <v>337</v>
      </c>
      <c r="E22" s="119"/>
      <c r="F22" s="72">
        <v>45716</v>
      </c>
      <c r="G22" s="292" t="s">
        <v>378</v>
      </c>
      <c r="H22" s="290"/>
      <c r="I22" s="218"/>
      <c r="J22" s="290"/>
      <c r="K22" s="25"/>
      <c r="L22" s="218"/>
      <c r="M22" s="290"/>
      <c r="N22" s="290"/>
      <c r="O22" s="218"/>
      <c r="P22" s="290"/>
      <c r="Q22" s="218"/>
      <c r="R22" s="290"/>
      <c r="S22" s="177"/>
      <c r="T22" s="25"/>
      <c r="U22" s="25"/>
      <c r="V22" s="74" t="s">
        <v>493</v>
      </c>
      <c r="X22" s="100"/>
    </row>
    <row r="23" spans="1:24" ht="36" customHeight="1">
      <c r="A23" s="246">
        <v>45717</v>
      </c>
      <c r="B23" s="418"/>
      <c r="C23" s="31" t="s">
        <v>275</v>
      </c>
      <c r="D23" s="26" t="s">
        <v>337</v>
      </c>
      <c r="E23" s="119"/>
      <c r="F23" s="72">
        <v>45735</v>
      </c>
      <c r="G23" s="292" t="s">
        <v>491</v>
      </c>
      <c r="H23" s="290"/>
      <c r="I23" s="218"/>
      <c r="J23" s="290"/>
      <c r="K23" s="25"/>
      <c r="L23" s="218"/>
      <c r="M23" s="290"/>
      <c r="N23" s="290"/>
      <c r="O23" s="218"/>
      <c r="P23" s="290"/>
      <c r="Q23" s="218"/>
      <c r="R23" s="290"/>
      <c r="S23" s="177"/>
      <c r="T23" s="25"/>
      <c r="U23" s="25"/>
      <c r="V23" s="74" t="s">
        <v>489</v>
      </c>
      <c r="X23" s="100"/>
    </row>
    <row r="24" spans="1:24" ht="34.5" customHeight="1">
      <c r="A24" s="24">
        <v>45717</v>
      </c>
      <c r="B24" s="465"/>
      <c r="C24" s="450" t="s">
        <v>324</v>
      </c>
      <c r="D24" s="26" t="s">
        <v>337</v>
      </c>
      <c r="E24" s="128"/>
      <c r="F24" s="32">
        <v>45731</v>
      </c>
      <c r="G24" s="27">
        <v>2025</v>
      </c>
      <c r="H24" s="177"/>
      <c r="I24" s="27"/>
      <c r="J24" s="177"/>
      <c r="K24" s="177"/>
      <c r="L24" s="27"/>
      <c r="M24" s="177"/>
      <c r="N24" s="177"/>
      <c r="O24" s="27"/>
      <c r="P24" s="177"/>
      <c r="Q24" s="27"/>
      <c r="R24" s="177"/>
      <c r="S24" s="177"/>
      <c r="T24" s="26"/>
      <c r="U24" s="25"/>
      <c r="V24" s="36" t="s">
        <v>388</v>
      </c>
    </row>
    <row r="25" spans="1:24" ht="37.5" customHeight="1">
      <c r="A25" s="24">
        <v>45717</v>
      </c>
      <c r="B25" s="465"/>
      <c r="C25" s="451"/>
      <c r="D25" s="26" t="s">
        <v>337</v>
      </c>
      <c r="E25" s="128"/>
      <c r="F25" s="32">
        <v>45735</v>
      </c>
      <c r="G25" s="27">
        <v>2025</v>
      </c>
      <c r="H25" s="177"/>
      <c r="I25" s="27"/>
      <c r="J25" s="177"/>
      <c r="K25" s="177"/>
      <c r="L25" s="27"/>
      <c r="M25" s="177"/>
      <c r="N25" s="177"/>
      <c r="O25" s="27"/>
      <c r="P25" s="177"/>
      <c r="Q25" s="27"/>
      <c r="R25" s="177"/>
      <c r="S25" s="177"/>
      <c r="T25" s="26"/>
      <c r="U25" s="26"/>
      <c r="V25" s="36" t="s">
        <v>389</v>
      </c>
    </row>
    <row r="26" spans="1:24" s="49" customFormat="1" ht="46.5" customHeight="1">
      <c r="A26" s="43">
        <v>45658</v>
      </c>
      <c r="B26" s="489" t="s">
        <v>211</v>
      </c>
      <c r="C26" s="415" t="s">
        <v>564</v>
      </c>
      <c r="D26" s="416" t="s">
        <v>306</v>
      </c>
      <c r="E26" s="128">
        <v>1</v>
      </c>
      <c r="F26" s="47">
        <v>45666</v>
      </c>
      <c r="G26" s="45">
        <v>2024</v>
      </c>
      <c r="H26" s="293"/>
      <c r="I26" s="294"/>
      <c r="J26" s="293"/>
      <c r="K26" s="45" t="s">
        <v>565</v>
      </c>
      <c r="L26" s="294">
        <v>1</v>
      </c>
      <c r="M26" s="47">
        <v>45679</v>
      </c>
      <c r="N26" s="293"/>
      <c r="O26" s="294"/>
      <c r="P26" s="293"/>
      <c r="Q26" s="294"/>
      <c r="R26" s="293"/>
      <c r="S26" s="293"/>
      <c r="T26" s="45"/>
      <c r="U26" s="45" t="s">
        <v>566</v>
      </c>
      <c r="V26" s="48"/>
    </row>
    <row r="27" spans="1:24" s="49" customFormat="1" ht="41.25" customHeight="1">
      <c r="A27" s="43">
        <v>45717</v>
      </c>
      <c r="B27" s="452"/>
      <c r="C27" s="39" t="s">
        <v>644</v>
      </c>
      <c r="D27" s="416" t="s">
        <v>301</v>
      </c>
      <c r="E27" s="128"/>
      <c r="F27" s="32" t="s">
        <v>645</v>
      </c>
      <c r="G27" s="27">
        <v>2024</v>
      </c>
      <c r="H27" s="293"/>
      <c r="I27" s="294"/>
      <c r="J27" s="293"/>
      <c r="K27" s="47"/>
      <c r="L27" s="294"/>
      <c r="M27" s="47"/>
      <c r="N27" s="293"/>
      <c r="O27" s="294"/>
      <c r="P27" s="293"/>
      <c r="Q27" s="294"/>
      <c r="R27" s="293"/>
      <c r="S27" s="293"/>
      <c r="T27" s="45"/>
      <c r="U27" s="45" t="s">
        <v>607</v>
      </c>
      <c r="V27" s="48" t="s">
        <v>643</v>
      </c>
    </row>
    <row r="28" spans="1:24" s="49" customFormat="1" ht="33" customHeight="1">
      <c r="A28" s="43">
        <v>45689</v>
      </c>
      <c r="B28" s="449" t="s">
        <v>212</v>
      </c>
      <c r="C28" s="45" t="s">
        <v>266</v>
      </c>
      <c r="D28" s="45" t="s">
        <v>301</v>
      </c>
      <c r="E28" s="295"/>
      <c r="F28" s="45"/>
      <c r="G28" s="45" t="s">
        <v>310</v>
      </c>
      <c r="H28" s="293"/>
      <c r="I28" s="294"/>
      <c r="J28" s="293"/>
      <c r="K28" s="47"/>
      <c r="L28" s="294"/>
      <c r="M28" s="47"/>
      <c r="N28" s="293"/>
      <c r="O28" s="294"/>
      <c r="P28" s="293"/>
      <c r="Q28" s="294"/>
      <c r="R28" s="293"/>
      <c r="S28" s="293"/>
      <c r="T28" s="45"/>
      <c r="U28" s="45"/>
      <c r="V28" s="48" t="s">
        <v>365</v>
      </c>
    </row>
    <row r="29" spans="1:24" s="49" customFormat="1" ht="42" customHeight="1">
      <c r="A29" s="43">
        <v>45717</v>
      </c>
      <c r="B29" s="452"/>
      <c r="C29" s="61" t="s">
        <v>644</v>
      </c>
      <c r="D29" s="26" t="s">
        <v>301</v>
      </c>
      <c r="E29" s="128"/>
      <c r="F29" s="32" t="s">
        <v>645</v>
      </c>
      <c r="G29" s="27">
        <v>2024</v>
      </c>
      <c r="H29" s="293"/>
      <c r="I29" s="294"/>
      <c r="J29" s="293"/>
      <c r="K29" s="47"/>
      <c r="L29" s="294"/>
      <c r="M29" s="47"/>
      <c r="N29" s="293"/>
      <c r="O29" s="294"/>
      <c r="P29" s="293"/>
      <c r="Q29" s="294"/>
      <c r="R29" s="293"/>
      <c r="S29" s="293"/>
      <c r="T29" s="45"/>
      <c r="U29" s="45" t="s">
        <v>607</v>
      </c>
      <c r="V29" s="48" t="s">
        <v>643</v>
      </c>
    </row>
    <row r="30" spans="1:24" ht="33" customHeight="1">
      <c r="A30" s="24">
        <v>45658</v>
      </c>
      <c r="B30" s="449" t="s">
        <v>213</v>
      </c>
      <c r="C30" s="26" t="s">
        <v>265</v>
      </c>
      <c r="D30" s="26" t="s">
        <v>301</v>
      </c>
      <c r="E30" s="128"/>
      <c r="F30" s="32" t="s">
        <v>327</v>
      </c>
      <c r="G30" s="27" t="s">
        <v>328</v>
      </c>
      <c r="H30" s="32"/>
      <c r="I30" s="27"/>
      <c r="J30" s="26"/>
      <c r="K30" s="26"/>
      <c r="L30" s="27"/>
      <c r="M30" s="26"/>
      <c r="N30" s="26"/>
      <c r="O30" s="27"/>
      <c r="P30" s="26"/>
      <c r="Q30" s="27"/>
      <c r="R30" s="26"/>
      <c r="S30" s="203"/>
      <c r="T30" s="26"/>
      <c r="U30" s="26" t="s">
        <v>607</v>
      </c>
      <c r="V30" s="36" t="s">
        <v>484</v>
      </c>
    </row>
    <row r="31" spans="1:24" ht="45" customHeight="1">
      <c r="A31" s="24">
        <v>45658</v>
      </c>
      <c r="B31" s="465"/>
      <c r="C31" s="26" t="s">
        <v>330</v>
      </c>
      <c r="D31" s="26" t="s">
        <v>320</v>
      </c>
      <c r="E31" s="128">
        <v>1</v>
      </c>
      <c r="F31" s="32">
        <v>45667</v>
      </c>
      <c r="G31" s="27">
        <v>2024</v>
      </c>
      <c r="H31" s="32"/>
      <c r="I31" s="27"/>
      <c r="J31" s="26"/>
      <c r="K31" s="32">
        <v>45667</v>
      </c>
      <c r="L31" s="27">
        <v>1</v>
      </c>
      <c r="M31" s="26" t="s">
        <v>331</v>
      </c>
      <c r="N31" s="26"/>
      <c r="O31" s="27"/>
      <c r="P31" s="26"/>
      <c r="Q31" s="27"/>
      <c r="R31" s="26"/>
      <c r="S31" s="203"/>
      <c r="T31" s="26"/>
      <c r="U31" s="26" t="s">
        <v>332</v>
      </c>
      <c r="V31" s="36"/>
    </row>
    <row r="32" spans="1:24" ht="48" customHeight="1">
      <c r="A32" s="24">
        <v>45658</v>
      </c>
      <c r="B32" s="465"/>
      <c r="C32" s="26" t="s">
        <v>333</v>
      </c>
      <c r="D32" s="26" t="s">
        <v>320</v>
      </c>
      <c r="E32" s="128">
        <v>1</v>
      </c>
      <c r="F32" s="32" t="s">
        <v>334</v>
      </c>
      <c r="G32" s="27">
        <v>2024</v>
      </c>
      <c r="H32" s="32"/>
      <c r="I32" s="27"/>
      <c r="J32" s="26"/>
      <c r="K32" s="26"/>
      <c r="L32" s="27"/>
      <c r="M32" s="26"/>
      <c r="N32" s="26"/>
      <c r="O32" s="27"/>
      <c r="P32" s="26"/>
      <c r="Q32" s="27"/>
      <c r="R32" s="26"/>
      <c r="S32" s="203"/>
      <c r="T32" s="26"/>
      <c r="U32" s="26" t="s">
        <v>494</v>
      </c>
      <c r="V32" s="36" t="s">
        <v>335</v>
      </c>
    </row>
    <row r="33" spans="1:22" ht="48.75" customHeight="1">
      <c r="A33" s="24">
        <v>45658</v>
      </c>
      <c r="B33" s="489" t="s">
        <v>269</v>
      </c>
      <c r="C33" s="61" t="s">
        <v>305</v>
      </c>
      <c r="D33" s="26" t="s">
        <v>306</v>
      </c>
      <c r="E33" s="128">
        <v>1</v>
      </c>
      <c r="F33" s="32" t="s">
        <v>308</v>
      </c>
      <c r="G33" s="27">
        <v>2024</v>
      </c>
      <c r="H33" s="32"/>
      <c r="I33" s="27"/>
      <c r="J33" s="26"/>
      <c r="K33" s="26" t="s">
        <v>440</v>
      </c>
      <c r="L33" s="27">
        <v>1</v>
      </c>
      <c r="M33" s="32">
        <v>45699</v>
      </c>
      <c r="N33" s="26"/>
      <c r="O33" s="27"/>
      <c r="P33" s="26"/>
      <c r="Q33" s="27"/>
      <c r="R33" s="26"/>
      <c r="S33" s="203"/>
      <c r="T33" s="26"/>
      <c r="U33" s="26" t="s">
        <v>441</v>
      </c>
      <c r="V33" s="36"/>
    </row>
    <row r="34" spans="1:22" ht="31.5" customHeight="1">
      <c r="A34" s="24">
        <v>45717</v>
      </c>
      <c r="B34" s="452"/>
      <c r="C34" s="61" t="s">
        <v>644</v>
      </c>
      <c r="D34" s="26" t="s">
        <v>301</v>
      </c>
      <c r="E34" s="128"/>
      <c r="F34" s="32" t="s">
        <v>645</v>
      </c>
      <c r="G34" s="27">
        <v>2024</v>
      </c>
      <c r="H34" s="32"/>
      <c r="I34" s="27"/>
      <c r="J34" s="26"/>
      <c r="K34" s="26"/>
      <c r="L34" s="27"/>
      <c r="M34" s="32"/>
      <c r="N34" s="26"/>
      <c r="O34" s="27"/>
      <c r="P34" s="26"/>
      <c r="Q34" s="27"/>
      <c r="R34" s="26"/>
      <c r="S34" s="203"/>
      <c r="T34" s="26"/>
      <c r="U34" s="26" t="s">
        <v>607</v>
      </c>
      <c r="V34" s="36" t="s">
        <v>643</v>
      </c>
    </row>
    <row r="35" spans="1:22" s="297" customFormat="1" ht="44.25" customHeight="1">
      <c r="A35" s="43">
        <v>45689</v>
      </c>
      <c r="B35" s="449" t="s">
        <v>214</v>
      </c>
      <c r="C35" s="450" t="s">
        <v>464</v>
      </c>
      <c r="D35" s="26" t="s">
        <v>337</v>
      </c>
      <c r="E35" s="128"/>
      <c r="F35" s="41" t="s">
        <v>465</v>
      </c>
      <c r="G35" s="39" t="s">
        <v>378</v>
      </c>
      <c r="H35" s="171"/>
      <c r="I35" s="121"/>
      <c r="J35" s="171"/>
      <c r="K35" s="122"/>
      <c r="L35" s="121"/>
      <c r="M35" s="122"/>
      <c r="N35" s="171"/>
      <c r="O35" s="121"/>
      <c r="P35" s="171"/>
      <c r="Q35" s="121"/>
      <c r="R35" s="296"/>
      <c r="S35" s="171"/>
      <c r="T35" s="39"/>
      <c r="U35" s="39"/>
      <c r="V35" s="162" t="s">
        <v>357</v>
      </c>
    </row>
    <row r="36" spans="1:22" s="297" customFormat="1" ht="32.25" customHeight="1">
      <c r="A36" s="43">
        <v>45717</v>
      </c>
      <c r="B36" s="465"/>
      <c r="C36" s="452"/>
      <c r="D36" s="26" t="s">
        <v>337</v>
      </c>
      <c r="E36" s="128"/>
      <c r="F36" s="41" t="s">
        <v>453</v>
      </c>
      <c r="G36" s="39" t="s">
        <v>378</v>
      </c>
      <c r="H36" s="39"/>
      <c r="I36" s="121"/>
      <c r="J36" s="39"/>
      <c r="K36" s="39"/>
      <c r="L36" s="121"/>
      <c r="M36" s="39"/>
      <c r="N36" s="39"/>
      <c r="O36" s="121"/>
      <c r="P36" s="39"/>
      <c r="Q36" s="121"/>
      <c r="R36" s="39"/>
      <c r="S36" s="39"/>
      <c r="T36" s="39"/>
      <c r="U36" s="39"/>
      <c r="V36" s="162" t="s">
        <v>466</v>
      </c>
    </row>
    <row r="37" spans="1:22" ht="49.5" customHeight="1">
      <c r="A37" s="24">
        <v>45689</v>
      </c>
      <c r="B37" s="449" t="s">
        <v>215</v>
      </c>
      <c r="C37" s="26" t="s">
        <v>298</v>
      </c>
      <c r="D37" s="32" t="s">
        <v>337</v>
      </c>
      <c r="E37" s="128"/>
      <c r="F37" s="32">
        <v>45693</v>
      </c>
      <c r="G37" s="33" t="s">
        <v>349</v>
      </c>
      <c r="H37" s="32"/>
      <c r="I37" s="27"/>
      <c r="J37" s="32"/>
      <c r="K37" s="32"/>
      <c r="L37" s="27"/>
      <c r="M37" s="32"/>
      <c r="N37" s="32"/>
      <c r="O37" s="27"/>
      <c r="P37" s="32"/>
      <c r="Q37" s="27"/>
      <c r="R37" s="32"/>
      <c r="S37" s="32"/>
      <c r="T37" s="32"/>
      <c r="U37" s="26"/>
      <c r="V37" s="36" t="s">
        <v>352</v>
      </c>
    </row>
    <row r="38" spans="1:22" ht="30" customHeight="1">
      <c r="A38" s="24">
        <v>45689</v>
      </c>
      <c r="B38" s="462"/>
      <c r="C38" s="449" t="s">
        <v>644</v>
      </c>
      <c r="D38" s="26" t="s">
        <v>301</v>
      </c>
      <c r="E38" s="128"/>
      <c r="F38" s="41" t="s">
        <v>645</v>
      </c>
      <c r="G38" s="39" t="s">
        <v>378</v>
      </c>
      <c r="H38" s="32"/>
      <c r="I38" s="27"/>
      <c r="J38" s="32"/>
      <c r="K38" s="32"/>
      <c r="L38" s="27"/>
      <c r="M38" s="32"/>
      <c r="N38" s="32"/>
      <c r="O38" s="27"/>
      <c r="P38" s="32"/>
      <c r="Q38" s="27"/>
      <c r="R38" s="32"/>
      <c r="S38" s="32"/>
      <c r="T38" s="32" t="s">
        <v>654</v>
      </c>
      <c r="U38" s="26" t="s">
        <v>547</v>
      </c>
      <c r="V38" s="36" t="s">
        <v>652</v>
      </c>
    </row>
    <row r="39" spans="1:22" ht="30" customHeight="1">
      <c r="A39" s="24">
        <v>45689</v>
      </c>
      <c r="B39" s="462"/>
      <c r="C39" s="418"/>
      <c r="D39" s="26" t="s">
        <v>301</v>
      </c>
      <c r="E39" s="128"/>
      <c r="F39" s="41" t="s">
        <v>645</v>
      </c>
      <c r="G39" s="39" t="s">
        <v>378</v>
      </c>
      <c r="H39" s="32"/>
      <c r="I39" s="27"/>
      <c r="J39" s="32"/>
      <c r="K39" s="32"/>
      <c r="L39" s="27"/>
      <c r="M39" s="32"/>
      <c r="N39" s="32"/>
      <c r="O39" s="27"/>
      <c r="P39" s="32"/>
      <c r="Q39" s="27"/>
      <c r="R39" s="32"/>
      <c r="S39" s="32"/>
      <c r="T39" s="32" t="s">
        <v>654</v>
      </c>
      <c r="U39" s="26" t="s">
        <v>547</v>
      </c>
      <c r="V39" s="36" t="s">
        <v>653</v>
      </c>
    </row>
    <row r="40" spans="1:22" ht="33.75" customHeight="1">
      <c r="A40" s="24">
        <v>45689</v>
      </c>
      <c r="B40" s="452"/>
      <c r="C40" s="419"/>
      <c r="D40" s="26" t="s">
        <v>301</v>
      </c>
      <c r="E40" s="128"/>
      <c r="F40" s="41" t="s">
        <v>645</v>
      </c>
      <c r="G40" s="39">
        <v>2024</v>
      </c>
      <c r="H40" s="32"/>
      <c r="I40" s="27"/>
      <c r="J40" s="32"/>
      <c r="K40" s="32"/>
      <c r="L40" s="27"/>
      <c r="M40" s="32"/>
      <c r="N40" s="32"/>
      <c r="O40" s="27"/>
      <c r="P40" s="32"/>
      <c r="Q40" s="27"/>
      <c r="R40" s="32"/>
      <c r="S40" s="32"/>
      <c r="T40" s="32"/>
      <c r="U40" s="26" t="s">
        <v>607</v>
      </c>
      <c r="V40" s="36" t="s">
        <v>650</v>
      </c>
    </row>
    <row r="41" spans="1:22" ht="66.75" customHeight="1">
      <c r="A41" s="24"/>
      <c r="B41" s="37" t="s">
        <v>116</v>
      </c>
      <c r="C41" s="37"/>
      <c r="D41" s="26"/>
      <c r="E41" s="128"/>
      <c r="F41" s="298"/>
      <c r="G41" s="299"/>
      <c r="H41" s="26"/>
      <c r="I41" s="27"/>
      <c r="J41" s="26"/>
      <c r="K41" s="26"/>
      <c r="L41" s="27"/>
      <c r="M41" s="32"/>
      <c r="N41" s="26"/>
      <c r="O41" s="27"/>
      <c r="P41" s="26"/>
      <c r="Q41" s="27"/>
      <c r="R41" s="26"/>
      <c r="S41" s="26"/>
      <c r="T41" s="26"/>
      <c r="U41" s="26"/>
      <c r="V41" s="36"/>
    </row>
    <row r="42" spans="1:22" ht="48.75" customHeight="1">
      <c r="A42" s="24">
        <v>45689</v>
      </c>
      <c r="B42" s="449" t="s">
        <v>267</v>
      </c>
      <c r="C42" s="466" t="s">
        <v>608</v>
      </c>
      <c r="D42" s="26" t="s">
        <v>337</v>
      </c>
      <c r="E42" s="128"/>
      <c r="F42" s="41" t="s">
        <v>465</v>
      </c>
      <c r="G42" s="39" t="s">
        <v>344</v>
      </c>
      <c r="H42" s="300"/>
      <c r="I42" s="118"/>
      <c r="J42" s="300"/>
      <c r="K42" s="300"/>
      <c r="L42" s="118"/>
      <c r="M42" s="300"/>
      <c r="N42" s="300"/>
      <c r="O42" s="118"/>
      <c r="P42" s="300"/>
      <c r="Q42" s="118"/>
      <c r="R42" s="300"/>
      <c r="S42" s="300"/>
      <c r="T42" s="31"/>
      <c r="U42" s="169"/>
      <c r="V42" s="206" t="s">
        <v>352</v>
      </c>
    </row>
    <row r="43" spans="1:22" ht="30" customHeight="1">
      <c r="A43" s="24">
        <v>45689</v>
      </c>
      <c r="B43" s="418"/>
      <c r="C43" s="466"/>
      <c r="D43" s="26" t="s">
        <v>306</v>
      </c>
      <c r="E43" s="128">
        <v>1</v>
      </c>
      <c r="F43" s="41">
        <v>45692</v>
      </c>
      <c r="G43" s="39">
        <v>2024</v>
      </c>
      <c r="H43" s="300"/>
      <c r="I43" s="118"/>
      <c r="J43" s="300"/>
      <c r="K43" s="31" t="s">
        <v>609</v>
      </c>
      <c r="L43" s="118">
        <v>1</v>
      </c>
      <c r="M43" s="31" t="s">
        <v>340</v>
      </c>
      <c r="N43" s="300"/>
      <c r="O43" s="118"/>
      <c r="P43" s="300"/>
      <c r="Q43" s="118"/>
      <c r="R43" s="300"/>
      <c r="S43" s="300"/>
      <c r="T43" s="31"/>
      <c r="U43" s="169" t="s">
        <v>341</v>
      </c>
      <c r="V43" s="206"/>
    </row>
    <row r="44" spans="1:22" ht="27.75" customHeight="1">
      <c r="A44" s="24">
        <v>45689</v>
      </c>
      <c r="B44" s="418"/>
      <c r="C44" s="466"/>
      <c r="D44" s="26" t="s">
        <v>337</v>
      </c>
      <c r="E44" s="128"/>
      <c r="F44" s="41" t="s">
        <v>465</v>
      </c>
      <c r="G44" s="39">
        <v>2024</v>
      </c>
      <c r="H44" s="300"/>
      <c r="I44" s="118"/>
      <c r="J44" s="300"/>
      <c r="K44" s="300"/>
      <c r="L44" s="118"/>
      <c r="M44" s="300"/>
      <c r="N44" s="300"/>
      <c r="O44" s="118"/>
      <c r="P44" s="300"/>
      <c r="Q44" s="118"/>
      <c r="R44" s="300"/>
      <c r="S44" s="300"/>
      <c r="T44" s="31"/>
      <c r="U44" s="169"/>
      <c r="V44" s="206" t="s">
        <v>398</v>
      </c>
    </row>
    <row r="45" spans="1:22" ht="24.75" customHeight="1">
      <c r="A45" s="24">
        <v>45717</v>
      </c>
      <c r="B45" s="418"/>
      <c r="C45" s="466"/>
      <c r="D45" s="26" t="s">
        <v>337</v>
      </c>
      <c r="E45" s="128"/>
      <c r="F45" s="41" t="s">
        <v>453</v>
      </c>
      <c r="G45" s="39">
        <v>2024</v>
      </c>
      <c r="H45" s="300"/>
      <c r="I45" s="118"/>
      <c r="J45" s="300"/>
      <c r="K45" s="300"/>
      <c r="L45" s="118"/>
      <c r="M45" s="300"/>
      <c r="N45" s="300"/>
      <c r="O45" s="118"/>
      <c r="P45" s="300"/>
      <c r="Q45" s="118"/>
      <c r="R45" s="300"/>
      <c r="S45" s="300"/>
      <c r="T45" s="31"/>
      <c r="U45" s="169"/>
      <c r="V45" s="206" t="s">
        <v>398</v>
      </c>
    </row>
    <row r="46" spans="1:22" ht="33.75" customHeight="1">
      <c r="A46" s="24">
        <v>45717</v>
      </c>
      <c r="B46" s="462"/>
      <c r="C46" s="449" t="s">
        <v>644</v>
      </c>
      <c r="D46" s="26" t="s">
        <v>301</v>
      </c>
      <c r="E46" s="128"/>
      <c r="F46" s="41" t="s">
        <v>645</v>
      </c>
      <c r="G46" s="39" t="s">
        <v>378</v>
      </c>
      <c r="H46" s="300"/>
      <c r="I46" s="118"/>
      <c r="J46" s="300"/>
      <c r="K46" s="300"/>
      <c r="L46" s="118"/>
      <c r="M46" s="300"/>
      <c r="N46" s="300"/>
      <c r="O46" s="118"/>
      <c r="P46" s="300"/>
      <c r="Q46" s="118"/>
      <c r="R46" s="300"/>
      <c r="S46" s="300"/>
      <c r="T46" s="31" t="s">
        <v>646</v>
      </c>
      <c r="U46" s="169" t="s">
        <v>547</v>
      </c>
      <c r="V46" s="206" t="s">
        <v>642</v>
      </c>
    </row>
    <row r="47" spans="1:22" ht="33.75" customHeight="1">
      <c r="A47" s="24">
        <v>45717</v>
      </c>
      <c r="B47" s="452"/>
      <c r="C47" s="419"/>
      <c r="D47" s="26" t="s">
        <v>301</v>
      </c>
      <c r="E47" s="128"/>
      <c r="F47" s="41" t="s">
        <v>645</v>
      </c>
      <c r="G47" s="39" t="s">
        <v>378</v>
      </c>
      <c r="H47" s="300"/>
      <c r="I47" s="118"/>
      <c r="J47" s="300"/>
      <c r="K47" s="300"/>
      <c r="L47" s="118"/>
      <c r="M47" s="300"/>
      <c r="N47" s="300"/>
      <c r="O47" s="118"/>
      <c r="P47" s="300"/>
      <c r="Q47" s="118"/>
      <c r="R47" s="300"/>
      <c r="S47" s="300"/>
      <c r="T47" s="31"/>
      <c r="U47" s="169" t="s">
        <v>607</v>
      </c>
      <c r="V47" s="206" t="s">
        <v>643</v>
      </c>
    </row>
    <row r="48" spans="1:22" ht="83.25" customHeight="1">
      <c r="A48" s="24"/>
      <c r="B48" s="416" t="s">
        <v>216</v>
      </c>
      <c r="C48" s="416"/>
      <c r="D48" s="416"/>
      <c r="E48" s="128"/>
      <c r="F48" s="32"/>
      <c r="G48" s="416"/>
      <c r="H48" s="126"/>
      <c r="I48" s="27"/>
      <c r="J48" s="126"/>
      <c r="K48" s="126"/>
      <c r="L48" s="27"/>
      <c r="M48" s="126"/>
      <c r="N48" s="126"/>
      <c r="O48" s="27"/>
      <c r="P48" s="126"/>
      <c r="Q48" s="27"/>
      <c r="R48" s="126"/>
      <c r="S48" s="126"/>
      <c r="T48" s="416"/>
      <c r="U48" s="39"/>
      <c r="V48" s="36"/>
    </row>
    <row r="49" spans="1:22" ht="26.25" customHeight="1">
      <c r="A49" s="24">
        <v>45658</v>
      </c>
      <c r="B49" s="449" t="s">
        <v>561</v>
      </c>
      <c r="C49" s="450" t="s">
        <v>560</v>
      </c>
      <c r="D49" s="26" t="s">
        <v>337</v>
      </c>
      <c r="E49" s="128"/>
      <c r="F49" s="32">
        <v>45684</v>
      </c>
      <c r="G49" s="26" t="s">
        <v>349</v>
      </c>
      <c r="H49" s="126"/>
      <c r="I49" s="27"/>
      <c r="J49" s="126"/>
      <c r="K49" s="126"/>
      <c r="L49" s="27"/>
      <c r="M49" s="126"/>
      <c r="N49" s="126"/>
      <c r="O49" s="27"/>
      <c r="P49" s="126"/>
      <c r="Q49" s="27"/>
      <c r="R49" s="126"/>
      <c r="S49" s="126"/>
      <c r="T49" s="26"/>
      <c r="U49" s="26"/>
      <c r="V49" s="36" t="s">
        <v>562</v>
      </c>
    </row>
    <row r="50" spans="1:22" ht="48.75" customHeight="1">
      <c r="A50" s="24">
        <v>45689</v>
      </c>
      <c r="B50" s="418"/>
      <c r="C50" s="462"/>
      <c r="D50" s="26" t="s">
        <v>337</v>
      </c>
      <c r="E50" s="128"/>
      <c r="F50" s="32">
        <v>45694</v>
      </c>
      <c r="G50" s="26" t="s">
        <v>349</v>
      </c>
      <c r="H50" s="126"/>
      <c r="I50" s="27"/>
      <c r="J50" s="126"/>
      <c r="K50" s="32"/>
      <c r="L50" s="27"/>
      <c r="M50" s="32"/>
      <c r="N50" s="126"/>
      <c r="O50" s="27"/>
      <c r="P50" s="126"/>
      <c r="Q50" s="27"/>
      <c r="R50" s="126"/>
      <c r="S50" s="126"/>
      <c r="T50" s="26"/>
      <c r="U50" s="26"/>
      <c r="V50" s="36" t="s">
        <v>352</v>
      </c>
    </row>
    <row r="51" spans="1:22" ht="49.5" customHeight="1">
      <c r="A51" s="24">
        <v>45689</v>
      </c>
      <c r="B51" s="465"/>
      <c r="C51" s="462"/>
      <c r="D51" s="26" t="s">
        <v>337</v>
      </c>
      <c r="E51" s="128"/>
      <c r="F51" s="32">
        <v>45708</v>
      </c>
      <c r="G51" s="26" t="s">
        <v>378</v>
      </c>
      <c r="H51" s="26"/>
      <c r="I51" s="27"/>
      <c r="J51" s="26"/>
      <c r="K51" s="26"/>
      <c r="L51" s="27"/>
      <c r="M51" s="26"/>
      <c r="N51" s="26"/>
      <c r="O51" s="27"/>
      <c r="P51" s="26"/>
      <c r="Q51" s="27"/>
      <c r="R51" s="26"/>
      <c r="S51" s="26"/>
      <c r="T51" s="26"/>
      <c r="U51" s="26"/>
      <c r="V51" s="36" t="s">
        <v>357</v>
      </c>
    </row>
    <row r="52" spans="1:22" ht="47.25" customHeight="1">
      <c r="A52" s="24">
        <v>45717</v>
      </c>
      <c r="B52" s="465"/>
      <c r="C52" s="462"/>
      <c r="D52" s="26" t="s">
        <v>337</v>
      </c>
      <c r="E52" s="128"/>
      <c r="F52" s="32">
        <v>45736</v>
      </c>
      <c r="G52" s="26">
        <v>2025</v>
      </c>
      <c r="H52" s="26"/>
      <c r="I52" s="27"/>
      <c r="J52" s="26"/>
      <c r="K52" s="26"/>
      <c r="L52" s="27"/>
      <c r="M52" s="26"/>
      <c r="N52" s="26"/>
      <c r="O52" s="27"/>
      <c r="P52" s="26"/>
      <c r="Q52" s="27"/>
      <c r="R52" s="26"/>
      <c r="S52" s="26"/>
      <c r="T52" s="26"/>
      <c r="U52" s="26"/>
      <c r="V52" s="36" t="s">
        <v>392</v>
      </c>
    </row>
    <row r="53" spans="1:22" ht="24.75" customHeight="1">
      <c r="A53" s="24">
        <v>45717</v>
      </c>
      <c r="B53" s="465"/>
      <c r="C53" s="452"/>
      <c r="D53" s="26" t="s">
        <v>337</v>
      </c>
      <c r="E53" s="128"/>
      <c r="F53" s="32">
        <v>45737</v>
      </c>
      <c r="G53" s="26">
        <v>2025</v>
      </c>
      <c r="H53" s="26"/>
      <c r="I53" s="27"/>
      <c r="J53" s="26"/>
      <c r="K53" s="26"/>
      <c r="L53" s="27"/>
      <c r="M53" s="26"/>
      <c r="N53" s="26"/>
      <c r="O53" s="27"/>
      <c r="P53" s="26"/>
      <c r="Q53" s="27"/>
      <c r="R53" s="26"/>
      <c r="S53" s="26"/>
      <c r="T53" s="26"/>
      <c r="U53" s="26"/>
      <c r="V53" s="36" t="s">
        <v>398</v>
      </c>
    </row>
    <row r="54" spans="1:22" ht="33" customHeight="1">
      <c r="A54" s="24">
        <v>45717</v>
      </c>
      <c r="B54" s="452"/>
      <c r="C54" s="291" t="s">
        <v>644</v>
      </c>
      <c r="D54" s="26" t="s">
        <v>301</v>
      </c>
      <c r="E54" s="128"/>
      <c r="F54" s="32" t="s">
        <v>645</v>
      </c>
      <c r="G54" s="26">
        <v>2024</v>
      </c>
      <c r="H54" s="26"/>
      <c r="I54" s="27"/>
      <c r="J54" s="26"/>
      <c r="K54" s="26"/>
      <c r="L54" s="27"/>
      <c r="M54" s="26"/>
      <c r="N54" s="26"/>
      <c r="O54" s="27"/>
      <c r="P54" s="26"/>
      <c r="Q54" s="27"/>
      <c r="R54" s="26"/>
      <c r="S54" s="26"/>
      <c r="T54" s="26"/>
      <c r="U54" s="26" t="s">
        <v>607</v>
      </c>
      <c r="V54" s="36" t="s">
        <v>643</v>
      </c>
    </row>
    <row r="55" spans="1:22" ht="27" customHeight="1">
      <c r="A55" s="24">
        <v>45689</v>
      </c>
      <c r="B55" s="449" t="s">
        <v>217</v>
      </c>
      <c r="C55" s="449" t="s">
        <v>382</v>
      </c>
      <c r="D55" s="26" t="s">
        <v>337</v>
      </c>
      <c r="E55" s="128"/>
      <c r="F55" s="32">
        <v>45701</v>
      </c>
      <c r="G55" s="26" t="s">
        <v>378</v>
      </c>
      <c r="H55" s="26"/>
      <c r="I55" s="27"/>
      <c r="J55" s="26"/>
      <c r="K55" s="26"/>
      <c r="L55" s="27"/>
      <c r="M55" s="32"/>
      <c r="N55" s="26"/>
      <c r="O55" s="27"/>
      <c r="P55" s="26"/>
      <c r="Q55" s="27"/>
      <c r="R55" s="26"/>
      <c r="S55" s="26"/>
      <c r="T55" s="32"/>
      <c r="U55" s="26"/>
      <c r="V55" s="36" t="s">
        <v>398</v>
      </c>
    </row>
    <row r="56" spans="1:22" ht="33.75" customHeight="1">
      <c r="A56" s="43">
        <v>45717</v>
      </c>
      <c r="B56" s="465"/>
      <c r="C56" s="452"/>
      <c r="D56" s="26" t="s">
        <v>337</v>
      </c>
      <c r="E56" s="128"/>
      <c r="F56" s="32">
        <v>45744</v>
      </c>
      <c r="G56" s="26" t="s">
        <v>383</v>
      </c>
      <c r="H56" s="26"/>
      <c r="I56" s="27"/>
      <c r="J56" s="26"/>
      <c r="K56" s="26"/>
      <c r="L56" s="27"/>
      <c r="M56" s="32"/>
      <c r="N56" s="26"/>
      <c r="O56" s="27"/>
      <c r="P56" s="26"/>
      <c r="Q56" s="27"/>
      <c r="R56" s="26"/>
      <c r="S56" s="26"/>
      <c r="T56" s="32"/>
      <c r="U56" s="26"/>
      <c r="V56" s="36" t="s">
        <v>384</v>
      </c>
    </row>
    <row r="57" spans="1:22" ht="33.75" customHeight="1">
      <c r="A57" s="43">
        <v>45717</v>
      </c>
      <c r="B57" s="452"/>
      <c r="C57" s="291" t="s">
        <v>536</v>
      </c>
      <c r="D57" s="26" t="s">
        <v>301</v>
      </c>
      <c r="E57" s="128"/>
      <c r="F57" s="32" t="s">
        <v>645</v>
      </c>
      <c r="G57" s="26">
        <v>2024</v>
      </c>
      <c r="H57" s="26"/>
      <c r="I57" s="27"/>
      <c r="J57" s="26"/>
      <c r="K57" s="26"/>
      <c r="L57" s="27"/>
      <c r="M57" s="32"/>
      <c r="N57" s="26"/>
      <c r="O57" s="27"/>
      <c r="P57" s="26"/>
      <c r="Q57" s="27"/>
      <c r="R57" s="26"/>
      <c r="S57" s="26"/>
      <c r="T57" s="32"/>
      <c r="U57" s="26" t="s">
        <v>607</v>
      </c>
      <c r="V57" s="36" t="s">
        <v>643</v>
      </c>
    </row>
    <row r="58" spans="1:22" ht="34.5" customHeight="1">
      <c r="A58" s="43">
        <v>45689</v>
      </c>
      <c r="B58" s="449" t="s">
        <v>218</v>
      </c>
      <c r="C58" s="26" t="s">
        <v>362</v>
      </c>
      <c r="D58" s="26" t="s">
        <v>337</v>
      </c>
      <c r="E58" s="128"/>
      <c r="F58" s="32"/>
      <c r="G58" s="26">
        <v>2024</v>
      </c>
      <c r="H58" s="26"/>
      <c r="I58" s="27"/>
      <c r="J58" s="126"/>
      <c r="K58" s="26"/>
      <c r="L58" s="27"/>
      <c r="M58" s="26"/>
      <c r="N58" s="126"/>
      <c r="O58" s="27"/>
      <c r="P58" s="126"/>
      <c r="Q58" s="27"/>
      <c r="R58" s="126"/>
      <c r="S58" s="126"/>
      <c r="T58" s="26"/>
      <c r="U58" s="26"/>
      <c r="V58" s="36" t="s">
        <v>363</v>
      </c>
    </row>
    <row r="59" spans="1:22" ht="35.25" customHeight="1">
      <c r="A59" s="43">
        <v>45717</v>
      </c>
      <c r="B59" s="452"/>
      <c r="C59" s="291" t="s">
        <v>536</v>
      </c>
      <c r="D59" s="26" t="s">
        <v>301</v>
      </c>
      <c r="E59" s="128"/>
      <c r="F59" s="32" t="s">
        <v>645</v>
      </c>
      <c r="G59" s="26">
        <v>2024</v>
      </c>
      <c r="H59" s="26"/>
      <c r="I59" s="27"/>
      <c r="J59" s="126"/>
      <c r="K59" s="26"/>
      <c r="L59" s="27"/>
      <c r="M59" s="26"/>
      <c r="N59" s="126"/>
      <c r="O59" s="27"/>
      <c r="P59" s="126"/>
      <c r="Q59" s="27"/>
      <c r="R59" s="126"/>
      <c r="S59" s="126"/>
      <c r="T59" s="26"/>
      <c r="U59" s="26" t="s">
        <v>607</v>
      </c>
      <c r="V59" s="36" t="s">
        <v>650</v>
      </c>
    </row>
    <row r="60" spans="1:22" ht="93.75" customHeight="1">
      <c r="A60" s="75"/>
      <c r="B60" s="37" t="s">
        <v>117</v>
      </c>
      <c r="C60" s="37"/>
      <c r="D60" s="26"/>
      <c r="E60" s="128"/>
      <c r="F60" s="32"/>
      <c r="G60" s="26"/>
      <c r="H60" s="26"/>
      <c r="I60" s="27"/>
      <c r="J60" s="26"/>
      <c r="K60" s="26"/>
      <c r="L60" s="27"/>
      <c r="M60" s="26"/>
      <c r="N60" s="26"/>
      <c r="O60" s="27"/>
      <c r="P60" s="26"/>
      <c r="Q60" s="27"/>
      <c r="R60" s="26"/>
      <c r="S60" s="26"/>
      <c r="T60" s="26"/>
      <c r="U60" s="26"/>
      <c r="V60" s="36"/>
    </row>
    <row r="61" spans="1:22" ht="63" customHeight="1">
      <c r="A61" s="24"/>
      <c r="B61" s="37" t="s">
        <v>219</v>
      </c>
      <c r="C61" s="26"/>
      <c r="D61" s="26"/>
      <c r="E61" s="128"/>
      <c r="F61" s="32"/>
      <c r="G61" s="32"/>
      <c r="H61" s="32"/>
      <c r="I61" s="27"/>
      <c r="J61" s="32"/>
      <c r="K61" s="26"/>
      <c r="L61" s="27"/>
      <c r="M61" s="26"/>
      <c r="N61" s="26"/>
      <c r="O61" s="27"/>
      <c r="P61" s="26"/>
      <c r="Q61" s="27"/>
      <c r="R61" s="26"/>
      <c r="S61" s="26"/>
      <c r="T61" s="26"/>
      <c r="U61" s="26"/>
      <c r="V61" s="36"/>
    </row>
    <row r="62" spans="1:22" ht="63" customHeight="1">
      <c r="A62" s="75">
        <v>45717</v>
      </c>
      <c r="B62" s="26" t="s">
        <v>220</v>
      </c>
      <c r="C62" s="291" t="s">
        <v>536</v>
      </c>
      <c r="D62" s="32" t="s">
        <v>301</v>
      </c>
      <c r="E62" s="128"/>
      <c r="F62" s="32" t="s">
        <v>645</v>
      </c>
      <c r="G62" s="33">
        <v>2024</v>
      </c>
      <c r="H62" s="265"/>
      <c r="I62" s="27"/>
      <c r="J62" s="265"/>
      <c r="K62" s="26"/>
      <c r="L62" s="27"/>
      <c r="M62" s="32"/>
      <c r="N62" s="33"/>
      <c r="O62" s="27"/>
      <c r="P62" s="26"/>
      <c r="Q62" s="27"/>
      <c r="R62" s="26"/>
      <c r="S62" s="26"/>
      <c r="T62" s="26"/>
      <c r="U62" s="26" t="s">
        <v>607</v>
      </c>
      <c r="V62" s="162" t="s">
        <v>643</v>
      </c>
    </row>
    <row r="63" spans="1:22" ht="76.5" customHeight="1">
      <c r="A63" s="75"/>
      <c r="B63" s="37" t="s">
        <v>221</v>
      </c>
      <c r="C63" s="26"/>
      <c r="D63" s="26"/>
      <c r="E63" s="128"/>
      <c r="F63" s="32"/>
      <c r="G63" s="28"/>
      <c r="H63" s="26"/>
      <c r="I63" s="27"/>
      <c r="J63" s="26"/>
      <c r="K63" s="26"/>
      <c r="L63" s="27"/>
      <c r="M63" s="26"/>
      <c r="N63" s="26"/>
      <c r="O63" s="27"/>
      <c r="P63" s="26"/>
      <c r="Q63" s="27"/>
      <c r="R63" s="26"/>
      <c r="S63" s="26"/>
      <c r="T63" s="26"/>
      <c r="U63" s="26"/>
      <c r="V63" s="36"/>
    </row>
    <row r="64" spans="1:22" ht="31.5" customHeight="1">
      <c r="A64" s="75">
        <v>45658</v>
      </c>
      <c r="B64" s="449" t="s">
        <v>222</v>
      </c>
      <c r="C64" s="449" t="s">
        <v>336</v>
      </c>
      <c r="D64" s="26" t="s">
        <v>320</v>
      </c>
      <c r="E64" s="128">
        <v>1</v>
      </c>
      <c r="F64" s="32">
        <v>45688</v>
      </c>
      <c r="G64" s="27">
        <v>2023</v>
      </c>
      <c r="H64" s="126"/>
      <c r="I64" s="27"/>
      <c r="J64" s="126"/>
      <c r="K64" s="32">
        <v>45688</v>
      </c>
      <c r="L64" s="27">
        <v>1</v>
      </c>
      <c r="M64" s="33" t="s">
        <v>340</v>
      </c>
      <c r="N64" s="26" t="s">
        <v>496</v>
      </c>
      <c r="O64" s="27">
        <v>1</v>
      </c>
      <c r="P64" s="126"/>
      <c r="Q64" s="27"/>
      <c r="R64" s="126"/>
      <c r="S64" s="177" t="s">
        <v>497</v>
      </c>
      <c r="T64" s="26"/>
      <c r="U64" s="26" t="s">
        <v>341</v>
      </c>
      <c r="V64" s="36" t="s">
        <v>495</v>
      </c>
    </row>
    <row r="65" spans="1:22" ht="36.75" customHeight="1">
      <c r="A65" s="75">
        <v>45689</v>
      </c>
      <c r="B65" s="418"/>
      <c r="C65" s="451"/>
      <c r="D65" s="26" t="s">
        <v>337</v>
      </c>
      <c r="E65" s="128"/>
      <c r="F65" s="32">
        <v>45701</v>
      </c>
      <c r="G65" s="27">
        <v>2024</v>
      </c>
      <c r="H65" s="126"/>
      <c r="I65" s="27"/>
      <c r="J65" s="126"/>
      <c r="K65" s="126"/>
      <c r="L65" s="27"/>
      <c r="M65" s="301"/>
      <c r="N65" s="126"/>
      <c r="O65" s="27"/>
      <c r="P65" s="126"/>
      <c r="Q65" s="27"/>
      <c r="R65" s="126"/>
      <c r="S65" s="126"/>
      <c r="T65" s="26"/>
      <c r="U65" s="26"/>
      <c r="V65" s="36" t="s">
        <v>338</v>
      </c>
    </row>
    <row r="66" spans="1:22" ht="38.25" customHeight="1">
      <c r="A66" s="75">
        <v>45689</v>
      </c>
      <c r="B66" s="462"/>
      <c r="C66" s="31" t="s">
        <v>498</v>
      </c>
      <c r="D66" s="26" t="s">
        <v>337</v>
      </c>
      <c r="E66" s="128"/>
      <c r="F66" s="32">
        <v>45701</v>
      </c>
      <c r="G66" s="27">
        <v>2024</v>
      </c>
      <c r="H66" s="126"/>
      <c r="I66" s="27"/>
      <c r="J66" s="126"/>
      <c r="K66" s="126"/>
      <c r="L66" s="27"/>
      <c r="M66" s="301"/>
      <c r="N66" s="126"/>
      <c r="O66" s="27"/>
      <c r="P66" s="126"/>
      <c r="Q66" s="27"/>
      <c r="R66" s="126"/>
      <c r="S66" s="126"/>
      <c r="T66" s="26"/>
      <c r="U66" s="26"/>
      <c r="V66" s="36" t="s">
        <v>338</v>
      </c>
    </row>
    <row r="67" spans="1:22" ht="49.5" customHeight="1">
      <c r="A67" s="75">
        <v>45717</v>
      </c>
      <c r="B67" s="452"/>
      <c r="C67" s="39" t="s">
        <v>336</v>
      </c>
      <c r="D67" s="26" t="s">
        <v>337</v>
      </c>
      <c r="E67" s="128"/>
      <c r="F67" s="32">
        <v>45737</v>
      </c>
      <c r="G67" s="27">
        <v>2025</v>
      </c>
      <c r="H67" s="126"/>
      <c r="I67" s="27"/>
      <c r="J67" s="126"/>
      <c r="K67" s="126"/>
      <c r="L67" s="27"/>
      <c r="M67" s="301"/>
      <c r="N67" s="126"/>
      <c r="O67" s="27"/>
      <c r="P67" s="126"/>
      <c r="Q67" s="27"/>
      <c r="R67" s="126"/>
      <c r="S67" s="126"/>
      <c r="T67" s="26"/>
      <c r="U67" s="26"/>
      <c r="V67" s="36" t="s">
        <v>398</v>
      </c>
    </row>
    <row r="68" spans="1:22" ht="51" customHeight="1">
      <c r="A68" s="75">
        <v>45658</v>
      </c>
      <c r="B68" s="449" t="s">
        <v>108</v>
      </c>
      <c r="C68" s="291" t="s">
        <v>339</v>
      </c>
      <c r="D68" s="26" t="s">
        <v>320</v>
      </c>
      <c r="E68" s="128">
        <v>1</v>
      </c>
      <c r="F68" s="32">
        <v>45684</v>
      </c>
      <c r="G68" s="26">
        <v>2023</v>
      </c>
      <c r="H68" s="126"/>
      <c r="I68" s="27"/>
      <c r="J68" s="126"/>
      <c r="K68" s="32">
        <v>45684</v>
      </c>
      <c r="L68" s="27">
        <v>1</v>
      </c>
      <c r="M68" s="33" t="s">
        <v>340</v>
      </c>
      <c r="N68" s="126"/>
      <c r="O68" s="27"/>
      <c r="P68" s="126"/>
      <c r="Q68" s="27"/>
      <c r="R68" s="126"/>
      <c r="S68" s="126"/>
      <c r="T68" s="32"/>
      <c r="U68" s="26" t="s">
        <v>341</v>
      </c>
      <c r="V68" s="36" t="s">
        <v>483</v>
      </c>
    </row>
    <row r="69" spans="1:22" ht="36.75" customHeight="1">
      <c r="A69" s="75">
        <v>45717</v>
      </c>
      <c r="B69" s="476"/>
      <c r="C69" s="37" t="s">
        <v>374</v>
      </c>
      <c r="D69" s="26" t="s">
        <v>337</v>
      </c>
      <c r="E69" s="128"/>
      <c r="F69" s="32" t="s">
        <v>453</v>
      </c>
      <c r="G69" s="26" t="s">
        <v>482</v>
      </c>
      <c r="H69" s="126"/>
      <c r="I69" s="27"/>
      <c r="J69" s="126"/>
      <c r="K69" s="26"/>
      <c r="L69" s="27"/>
      <c r="M69" s="32"/>
      <c r="N69" s="126"/>
      <c r="O69" s="27"/>
      <c r="P69" s="126"/>
      <c r="Q69" s="27"/>
      <c r="R69" s="126"/>
      <c r="S69" s="126"/>
      <c r="T69" s="26"/>
      <c r="U69" s="26"/>
      <c r="V69" s="36" t="s">
        <v>323</v>
      </c>
    </row>
    <row r="70" spans="1:22" ht="77.25" customHeight="1">
      <c r="A70" s="75">
        <v>45717</v>
      </c>
      <c r="B70" s="37" t="s">
        <v>223</v>
      </c>
      <c r="C70" s="26" t="s">
        <v>377</v>
      </c>
      <c r="D70" s="26" t="s">
        <v>337</v>
      </c>
      <c r="E70" s="128"/>
      <c r="F70" s="32">
        <v>45737</v>
      </c>
      <c r="G70" s="26" t="s">
        <v>378</v>
      </c>
      <c r="H70" s="126"/>
      <c r="I70" s="27"/>
      <c r="J70" s="126"/>
      <c r="K70" s="126"/>
      <c r="L70" s="27"/>
      <c r="M70" s="301"/>
      <c r="N70" s="126"/>
      <c r="O70" s="27"/>
      <c r="P70" s="126"/>
      <c r="Q70" s="27"/>
      <c r="R70" s="126"/>
      <c r="S70" s="126"/>
      <c r="T70" s="26"/>
      <c r="U70" s="26"/>
      <c r="V70" s="36" t="s">
        <v>379</v>
      </c>
    </row>
    <row r="71" spans="1:22" ht="69" customHeight="1">
      <c r="A71" s="75"/>
      <c r="B71" s="37" t="s">
        <v>224</v>
      </c>
      <c r="C71" s="37"/>
      <c r="D71" s="26"/>
      <c r="E71" s="128"/>
      <c r="F71" s="32"/>
      <c r="G71" s="26"/>
      <c r="H71" s="126"/>
      <c r="I71" s="27"/>
      <c r="J71" s="126"/>
      <c r="K71" s="26"/>
      <c r="L71" s="27"/>
      <c r="M71" s="32"/>
      <c r="N71" s="126"/>
      <c r="O71" s="27"/>
      <c r="P71" s="126"/>
      <c r="Q71" s="27"/>
      <c r="R71" s="126"/>
      <c r="S71" s="126"/>
      <c r="T71" s="26"/>
      <c r="U71" s="26"/>
      <c r="V71" s="36"/>
    </row>
    <row r="72" spans="1:22" ht="31.5" customHeight="1">
      <c r="A72" s="75">
        <v>45658</v>
      </c>
      <c r="B72" s="449" t="s">
        <v>225</v>
      </c>
      <c r="C72" s="450" t="s">
        <v>442</v>
      </c>
      <c r="D72" s="26" t="s">
        <v>337</v>
      </c>
      <c r="E72" s="128"/>
      <c r="F72" s="32">
        <v>45692</v>
      </c>
      <c r="G72" s="26" t="s">
        <v>378</v>
      </c>
      <c r="H72" s="26"/>
      <c r="I72" s="27"/>
      <c r="J72" s="26"/>
      <c r="K72" s="26"/>
      <c r="L72" s="27"/>
      <c r="M72" s="26"/>
      <c r="N72" s="126"/>
      <c r="O72" s="27"/>
      <c r="P72" s="126"/>
      <c r="Q72" s="27"/>
      <c r="R72" s="126"/>
      <c r="S72" s="126"/>
      <c r="T72" s="26"/>
      <c r="U72" s="26"/>
      <c r="V72" s="36" t="s">
        <v>443</v>
      </c>
    </row>
    <row r="73" spans="1:22" ht="47.25" customHeight="1">
      <c r="A73" s="75">
        <v>45689</v>
      </c>
      <c r="B73" s="465"/>
      <c r="C73" s="465"/>
      <c r="D73" s="26" t="s">
        <v>337</v>
      </c>
      <c r="E73" s="128"/>
      <c r="F73" s="41">
        <v>45702</v>
      </c>
      <c r="G73" s="39" t="s">
        <v>378</v>
      </c>
      <c r="H73" s="39"/>
      <c r="I73" s="121"/>
      <c r="J73" s="39"/>
      <c r="K73" s="39"/>
      <c r="L73" s="121"/>
      <c r="M73" s="39"/>
      <c r="N73" s="39"/>
      <c r="O73" s="121"/>
      <c r="P73" s="39"/>
      <c r="Q73" s="121"/>
      <c r="R73" s="39"/>
      <c r="S73" s="39"/>
      <c r="T73" s="39"/>
      <c r="U73" s="39"/>
      <c r="V73" s="36" t="s">
        <v>357</v>
      </c>
    </row>
    <row r="74" spans="1:22" ht="37.5" customHeight="1">
      <c r="A74" s="75">
        <v>45717</v>
      </c>
      <c r="B74" s="465"/>
      <c r="C74" s="478"/>
      <c r="D74" s="26" t="s">
        <v>337</v>
      </c>
      <c r="E74" s="128"/>
      <c r="F74" s="41">
        <v>45735</v>
      </c>
      <c r="G74" s="39" t="s">
        <v>444</v>
      </c>
      <c r="H74" s="39"/>
      <c r="I74" s="121"/>
      <c r="J74" s="39"/>
      <c r="K74" s="39"/>
      <c r="L74" s="121"/>
      <c r="M74" s="39"/>
      <c r="N74" s="39"/>
      <c r="O74" s="121"/>
      <c r="P74" s="39"/>
      <c r="Q74" s="121"/>
      <c r="R74" s="39"/>
      <c r="S74" s="39"/>
      <c r="T74" s="39"/>
      <c r="U74" s="39"/>
      <c r="V74" s="162" t="s">
        <v>445</v>
      </c>
    </row>
    <row r="75" spans="1:22" ht="27.75" customHeight="1">
      <c r="A75" s="75">
        <v>45717</v>
      </c>
      <c r="B75" s="462"/>
      <c r="C75" s="479"/>
      <c r="D75" s="26" t="s">
        <v>337</v>
      </c>
      <c r="E75" s="128"/>
      <c r="F75" s="41">
        <v>45736</v>
      </c>
      <c r="G75" s="39" t="s">
        <v>383</v>
      </c>
      <c r="H75" s="58"/>
      <c r="I75" s="121"/>
      <c r="J75" s="39"/>
      <c r="K75" s="39"/>
      <c r="L75" s="121"/>
      <c r="M75" s="39"/>
      <c r="N75" s="39"/>
      <c r="O75" s="121"/>
      <c r="P75" s="39"/>
      <c r="Q75" s="121"/>
      <c r="R75" s="39"/>
      <c r="S75" s="39"/>
      <c r="T75" s="39"/>
      <c r="U75" s="39"/>
      <c r="V75" s="162" t="s">
        <v>398</v>
      </c>
    </row>
    <row r="76" spans="1:22" ht="32.25" customHeight="1">
      <c r="A76" s="75">
        <v>45717</v>
      </c>
      <c r="B76" s="452"/>
      <c r="C76" s="480"/>
      <c r="D76" s="26" t="s">
        <v>337</v>
      </c>
      <c r="E76" s="128"/>
      <c r="F76" s="41">
        <v>45751</v>
      </c>
      <c r="G76" s="39" t="s">
        <v>383</v>
      </c>
      <c r="H76" s="58"/>
      <c r="I76" s="121"/>
      <c r="J76" s="39"/>
      <c r="K76" s="39"/>
      <c r="L76" s="121"/>
      <c r="M76" s="39"/>
      <c r="N76" s="39"/>
      <c r="O76" s="121"/>
      <c r="P76" s="39"/>
      <c r="Q76" s="121"/>
      <c r="R76" s="39"/>
      <c r="S76" s="39"/>
      <c r="T76" s="39"/>
      <c r="U76" s="39"/>
      <c r="V76" s="162" t="s">
        <v>446</v>
      </c>
    </row>
    <row r="77" spans="1:22" ht="38.25" customHeight="1">
      <c r="A77" s="75">
        <v>45658</v>
      </c>
      <c r="B77" s="449" t="s">
        <v>226</v>
      </c>
      <c r="C77" s="449" t="s">
        <v>367</v>
      </c>
      <c r="D77" s="39" t="s">
        <v>337</v>
      </c>
      <c r="E77" s="62"/>
      <c r="F77" s="41" t="s">
        <v>429</v>
      </c>
      <c r="G77" s="39">
        <v>2025</v>
      </c>
      <c r="H77" s="58"/>
      <c r="I77" s="121"/>
      <c r="J77" s="39"/>
      <c r="K77" s="39"/>
      <c r="L77" s="121"/>
      <c r="M77" s="39"/>
      <c r="N77" s="39"/>
      <c r="O77" s="121"/>
      <c r="P77" s="39"/>
      <c r="Q77" s="121"/>
      <c r="R77" s="39"/>
      <c r="S77" s="39"/>
      <c r="T77" s="39"/>
      <c r="U77" s="39"/>
      <c r="V77" s="162" t="s">
        <v>379</v>
      </c>
    </row>
    <row r="78" spans="1:22" ht="33" customHeight="1">
      <c r="A78" s="75">
        <v>45717</v>
      </c>
      <c r="B78" s="465"/>
      <c r="C78" s="465"/>
      <c r="D78" s="26" t="s">
        <v>337</v>
      </c>
      <c r="E78" s="128"/>
      <c r="F78" s="32" t="s">
        <v>431</v>
      </c>
      <c r="G78" s="26">
        <v>2025</v>
      </c>
      <c r="H78" s="126"/>
      <c r="I78" s="27"/>
      <c r="J78" s="126"/>
      <c r="K78" s="126"/>
      <c r="L78" s="27"/>
      <c r="M78" s="126"/>
      <c r="N78" s="126"/>
      <c r="O78" s="27"/>
      <c r="P78" s="126"/>
      <c r="Q78" s="27"/>
      <c r="R78" s="126"/>
      <c r="S78" s="126"/>
      <c r="T78" s="26"/>
      <c r="U78" s="26"/>
      <c r="V78" s="36" t="s">
        <v>432</v>
      </c>
    </row>
    <row r="79" spans="1:22" ht="32.25" customHeight="1">
      <c r="A79" s="75">
        <v>45717</v>
      </c>
      <c r="B79" s="462"/>
      <c r="C79" s="452"/>
      <c r="D79" s="26" t="s">
        <v>337</v>
      </c>
      <c r="E79" s="128"/>
      <c r="F79" s="32" t="s">
        <v>430</v>
      </c>
      <c r="G79" s="26">
        <v>2025</v>
      </c>
      <c r="H79" s="126"/>
      <c r="I79" s="27"/>
      <c r="J79" s="126"/>
      <c r="K79" s="126"/>
      <c r="L79" s="27"/>
      <c r="M79" s="126"/>
      <c r="N79" s="126"/>
      <c r="O79" s="27"/>
      <c r="P79" s="126"/>
      <c r="Q79" s="27"/>
      <c r="R79" s="126"/>
      <c r="S79" s="126"/>
      <c r="T79" s="26"/>
      <c r="U79" s="26"/>
      <c r="V79" s="36" t="s">
        <v>433</v>
      </c>
    </row>
    <row r="80" spans="1:22" ht="32.25" customHeight="1">
      <c r="A80" s="75">
        <v>45717</v>
      </c>
      <c r="B80" s="452"/>
      <c r="C80" s="291" t="s">
        <v>536</v>
      </c>
      <c r="D80" s="26" t="s">
        <v>301</v>
      </c>
      <c r="E80" s="128"/>
      <c r="F80" s="32" t="s">
        <v>645</v>
      </c>
      <c r="G80" s="26">
        <v>2024</v>
      </c>
      <c r="H80" s="126"/>
      <c r="I80" s="27"/>
      <c r="J80" s="126"/>
      <c r="K80" s="126"/>
      <c r="L80" s="27"/>
      <c r="M80" s="126"/>
      <c r="N80" s="126"/>
      <c r="O80" s="27"/>
      <c r="P80" s="126"/>
      <c r="Q80" s="27"/>
      <c r="R80" s="126"/>
      <c r="S80" s="126"/>
      <c r="T80" s="26"/>
      <c r="U80" s="26" t="s">
        <v>607</v>
      </c>
      <c r="V80" s="36" t="s">
        <v>643</v>
      </c>
    </row>
    <row r="81" spans="1:23" ht="38.25" customHeight="1">
      <c r="A81" s="75">
        <v>45717</v>
      </c>
      <c r="B81" s="449" t="s">
        <v>227</v>
      </c>
      <c r="C81" s="450" t="s">
        <v>578</v>
      </c>
      <c r="D81" s="26" t="s">
        <v>337</v>
      </c>
      <c r="E81" s="128"/>
      <c r="F81" s="32" t="s">
        <v>551</v>
      </c>
      <c r="G81" s="26">
        <v>2025</v>
      </c>
      <c r="H81" s="26"/>
      <c r="I81" s="27"/>
      <c r="J81" s="26"/>
      <c r="K81" s="26"/>
      <c r="L81" s="27"/>
      <c r="M81" s="32"/>
      <c r="N81" s="126"/>
      <c r="O81" s="27"/>
      <c r="P81" s="126"/>
      <c r="Q81" s="27"/>
      <c r="R81" s="126"/>
      <c r="S81" s="168"/>
      <c r="T81" s="26"/>
      <c r="U81" s="26"/>
      <c r="V81" s="36" t="s">
        <v>398</v>
      </c>
    </row>
    <row r="82" spans="1:23" ht="49.5" customHeight="1">
      <c r="A82" s="75">
        <v>45717</v>
      </c>
      <c r="B82" s="451"/>
      <c r="C82" s="452"/>
      <c r="D82" s="26" t="s">
        <v>337</v>
      </c>
      <c r="E82" s="128"/>
      <c r="F82" s="32" t="s">
        <v>579</v>
      </c>
      <c r="G82" s="26">
        <v>2025</v>
      </c>
      <c r="H82" s="26"/>
      <c r="I82" s="27"/>
      <c r="J82" s="26"/>
      <c r="K82" s="26"/>
      <c r="L82" s="27"/>
      <c r="M82" s="32"/>
      <c r="N82" s="126"/>
      <c r="O82" s="27"/>
      <c r="P82" s="126"/>
      <c r="Q82" s="27"/>
      <c r="R82" s="126"/>
      <c r="S82" s="168"/>
      <c r="T82" s="26"/>
      <c r="U82" s="26"/>
      <c r="V82" s="36" t="s">
        <v>392</v>
      </c>
    </row>
    <row r="83" spans="1:23" ht="31.5" customHeight="1">
      <c r="A83" s="75">
        <v>45689</v>
      </c>
      <c r="B83" s="418" t="s">
        <v>228</v>
      </c>
      <c r="C83" s="26" t="s">
        <v>536</v>
      </c>
      <c r="D83" s="26" t="s">
        <v>301</v>
      </c>
      <c r="E83" s="128"/>
      <c r="F83" s="32" t="s">
        <v>647</v>
      </c>
      <c r="G83" s="26">
        <v>2024</v>
      </c>
      <c r="H83" s="26"/>
      <c r="I83" s="27"/>
      <c r="J83" s="26"/>
      <c r="K83" s="26"/>
      <c r="L83" s="27"/>
      <c r="M83" s="32"/>
      <c r="N83" s="126"/>
      <c r="O83" s="27"/>
      <c r="P83" s="126"/>
      <c r="Q83" s="27"/>
      <c r="R83" s="126"/>
      <c r="S83" s="168"/>
      <c r="T83" s="26" t="s">
        <v>648</v>
      </c>
      <c r="U83" s="26" t="s">
        <v>547</v>
      </c>
      <c r="V83" s="36" t="s">
        <v>649</v>
      </c>
    </row>
    <row r="84" spans="1:23" ht="80.25" customHeight="1">
      <c r="A84" s="75">
        <v>45717</v>
      </c>
      <c r="B84" s="452"/>
      <c r="C84" s="26" t="s">
        <v>451</v>
      </c>
      <c r="D84" s="26" t="s">
        <v>301</v>
      </c>
      <c r="E84" s="128"/>
      <c r="F84" s="32" t="s">
        <v>450</v>
      </c>
      <c r="G84" s="26">
        <v>2024</v>
      </c>
      <c r="H84" s="26"/>
      <c r="I84" s="27"/>
      <c r="J84" s="26"/>
      <c r="K84" s="26"/>
      <c r="L84" s="27"/>
      <c r="M84" s="26"/>
      <c r="N84" s="26"/>
      <c r="O84" s="27"/>
      <c r="P84" s="26"/>
      <c r="Q84" s="27"/>
      <c r="R84" s="26"/>
      <c r="S84" s="26"/>
      <c r="T84" s="26"/>
      <c r="U84" s="26"/>
      <c r="V84" s="36"/>
      <c r="W84" s="302"/>
    </row>
    <row r="85" spans="1:23" ht="36.75" customHeight="1">
      <c r="A85" s="75">
        <v>45689</v>
      </c>
      <c r="B85" s="449" t="s">
        <v>229</v>
      </c>
      <c r="C85" s="26" t="s">
        <v>265</v>
      </c>
      <c r="D85" s="26" t="s">
        <v>301</v>
      </c>
      <c r="E85" s="128"/>
      <c r="F85" s="32" t="s">
        <v>342</v>
      </c>
      <c r="G85" s="26" t="s">
        <v>328</v>
      </c>
      <c r="H85" s="26"/>
      <c r="I85" s="27"/>
      <c r="J85" s="26"/>
      <c r="K85" s="26"/>
      <c r="L85" s="27"/>
      <c r="M85" s="26"/>
      <c r="N85" s="26"/>
      <c r="O85" s="27"/>
      <c r="P85" s="26"/>
      <c r="Q85" s="27"/>
      <c r="R85" s="26"/>
      <c r="S85" s="26"/>
      <c r="T85" s="26"/>
      <c r="U85" s="26" t="s">
        <v>607</v>
      </c>
      <c r="V85" s="36" t="s">
        <v>329</v>
      </c>
      <c r="W85" s="302"/>
    </row>
    <row r="86" spans="1:23" ht="31.5" customHeight="1">
      <c r="A86" s="75">
        <v>45717</v>
      </c>
      <c r="B86" s="462"/>
      <c r="C86" s="449" t="s">
        <v>536</v>
      </c>
      <c r="D86" s="26" t="s">
        <v>301</v>
      </c>
      <c r="E86" s="119"/>
      <c r="F86" s="32" t="s">
        <v>645</v>
      </c>
      <c r="G86" s="26">
        <v>2024</v>
      </c>
      <c r="H86" s="26"/>
      <c r="I86" s="27"/>
      <c r="J86" s="26"/>
      <c r="K86" s="26"/>
      <c r="L86" s="27"/>
      <c r="M86" s="26"/>
      <c r="N86" s="26"/>
      <c r="O86" s="27"/>
      <c r="P86" s="26"/>
      <c r="Q86" s="27"/>
      <c r="R86" s="26"/>
      <c r="S86" s="26"/>
      <c r="T86" s="26"/>
      <c r="U86" s="26" t="s">
        <v>607</v>
      </c>
      <c r="V86" s="36" t="s">
        <v>651</v>
      </c>
      <c r="W86" s="302"/>
    </row>
    <row r="87" spans="1:23" ht="31.5" customHeight="1">
      <c r="A87" s="75">
        <v>45717</v>
      </c>
      <c r="B87" s="452"/>
      <c r="C87" s="452"/>
      <c r="D87" s="26" t="s">
        <v>301</v>
      </c>
      <c r="E87" s="119"/>
      <c r="F87" s="32" t="s">
        <v>645</v>
      </c>
      <c r="G87" s="26">
        <v>2024</v>
      </c>
      <c r="H87" s="26"/>
      <c r="I87" s="27"/>
      <c r="J87" s="26"/>
      <c r="K87" s="26"/>
      <c r="L87" s="27"/>
      <c r="M87" s="26"/>
      <c r="N87" s="26"/>
      <c r="O87" s="27"/>
      <c r="P87" s="26"/>
      <c r="Q87" s="27"/>
      <c r="R87" s="26"/>
      <c r="S87" s="26"/>
      <c r="T87" s="26"/>
      <c r="U87" s="26" t="s">
        <v>607</v>
      </c>
      <c r="V87" s="36" t="s">
        <v>650</v>
      </c>
      <c r="W87" s="302"/>
    </row>
    <row r="88" spans="1:23" ht="83.25" customHeight="1">
      <c r="A88" s="43">
        <v>45658</v>
      </c>
      <c r="B88" s="449" t="s">
        <v>230</v>
      </c>
      <c r="C88" s="39" t="s">
        <v>467</v>
      </c>
      <c r="D88" s="39" t="s">
        <v>337</v>
      </c>
      <c r="E88" s="62"/>
      <c r="F88" s="41">
        <v>45687</v>
      </c>
      <c r="G88" s="39">
        <v>2024</v>
      </c>
      <c r="H88" s="26"/>
      <c r="I88" s="27"/>
      <c r="J88" s="26"/>
      <c r="K88" s="26"/>
      <c r="L88" s="27"/>
      <c r="M88" s="26"/>
      <c r="N88" s="26"/>
      <c r="O88" s="27"/>
      <c r="P88" s="26"/>
      <c r="Q88" s="27"/>
      <c r="R88" s="26"/>
      <c r="S88" s="26"/>
      <c r="T88" s="26"/>
      <c r="U88" s="26"/>
      <c r="V88" s="36" t="s">
        <v>534</v>
      </c>
    </row>
    <row r="89" spans="1:23" ht="33.75" customHeight="1">
      <c r="A89" s="43">
        <v>45689</v>
      </c>
      <c r="B89" s="418"/>
      <c r="C89" s="39" t="s">
        <v>536</v>
      </c>
      <c r="D89" s="39" t="s">
        <v>337</v>
      </c>
      <c r="E89" s="62"/>
      <c r="F89" s="41">
        <v>45708</v>
      </c>
      <c r="G89" s="39" t="s">
        <v>383</v>
      </c>
      <c r="H89" s="26"/>
      <c r="I89" s="27"/>
      <c r="J89" s="26"/>
      <c r="K89" s="26"/>
      <c r="L89" s="27"/>
      <c r="M89" s="26"/>
      <c r="N89" s="26"/>
      <c r="O89" s="27"/>
      <c r="P89" s="26"/>
      <c r="Q89" s="27"/>
      <c r="R89" s="26"/>
      <c r="S89" s="26"/>
      <c r="T89" s="26"/>
      <c r="U89" s="26"/>
      <c r="V89" s="36" t="s">
        <v>535</v>
      </c>
    </row>
    <row r="90" spans="1:23" ht="48.75" customHeight="1">
      <c r="A90" s="43">
        <v>45689</v>
      </c>
      <c r="B90" s="418"/>
      <c r="C90" s="450" t="s">
        <v>467</v>
      </c>
      <c r="D90" s="39" t="s">
        <v>337</v>
      </c>
      <c r="E90" s="62"/>
      <c r="F90" s="41">
        <v>45719</v>
      </c>
      <c r="G90" s="39" t="s">
        <v>378</v>
      </c>
      <c r="H90" s="26"/>
      <c r="I90" s="27"/>
      <c r="J90" s="26"/>
      <c r="K90" s="26"/>
      <c r="L90" s="27"/>
      <c r="M90" s="26"/>
      <c r="N90" s="26"/>
      <c r="O90" s="27"/>
      <c r="P90" s="26"/>
      <c r="Q90" s="27"/>
      <c r="R90" s="26"/>
      <c r="S90" s="26"/>
      <c r="T90" s="26"/>
      <c r="U90" s="26"/>
      <c r="V90" s="36" t="s">
        <v>537</v>
      </c>
    </row>
    <row r="91" spans="1:23" ht="26.25" customHeight="1">
      <c r="A91" s="43">
        <v>45717</v>
      </c>
      <c r="B91" s="418"/>
      <c r="C91" s="462"/>
      <c r="D91" s="39" t="s">
        <v>337</v>
      </c>
      <c r="E91" s="62"/>
      <c r="F91" s="41">
        <v>45737</v>
      </c>
      <c r="G91" s="39">
        <v>2025</v>
      </c>
      <c r="H91" s="26"/>
      <c r="I91" s="27"/>
      <c r="J91" s="26"/>
      <c r="K91" s="26"/>
      <c r="L91" s="27"/>
      <c r="M91" s="26"/>
      <c r="N91" s="26"/>
      <c r="O91" s="27"/>
      <c r="P91" s="26"/>
      <c r="Q91" s="27"/>
      <c r="R91" s="26"/>
      <c r="S91" s="26"/>
      <c r="T91" s="26"/>
      <c r="U91" s="26"/>
      <c r="V91" s="36" t="s">
        <v>398</v>
      </c>
    </row>
    <row r="92" spans="1:23" ht="26.25" customHeight="1">
      <c r="A92" s="43">
        <v>45717</v>
      </c>
      <c r="B92" s="452"/>
      <c r="C92" s="452"/>
      <c r="D92" s="39" t="s">
        <v>337</v>
      </c>
      <c r="E92" s="62"/>
      <c r="F92" s="41">
        <v>45737</v>
      </c>
      <c r="G92" s="39">
        <v>2025</v>
      </c>
      <c r="H92" s="39"/>
      <c r="I92" s="121"/>
      <c r="J92" s="39"/>
      <c r="K92" s="39"/>
      <c r="L92" s="121"/>
      <c r="M92" s="39"/>
      <c r="N92" s="39"/>
      <c r="O92" s="121"/>
      <c r="P92" s="39"/>
      <c r="Q92" s="121"/>
      <c r="R92" s="39"/>
      <c r="S92" s="39"/>
      <c r="T92" s="39"/>
      <c r="U92" s="39"/>
      <c r="V92" s="162" t="s">
        <v>398</v>
      </c>
    </row>
    <row r="93" spans="1:23" ht="19.5" customHeight="1">
      <c r="A93" s="24">
        <v>45658</v>
      </c>
      <c r="B93" s="450" t="s">
        <v>231</v>
      </c>
      <c r="C93" s="477" t="s">
        <v>572</v>
      </c>
      <c r="D93" s="32" t="s">
        <v>337</v>
      </c>
      <c r="E93" s="128"/>
      <c r="F93" s="32">
        <v>45677</v>
      </c>
      <c r="G93" s="33" t="s">
        <v>349</v>
      </c>
      <c r="H93" s="265"/>
      <c r="I93" s="27"/>
      <c r="J93" s="265"/>
      <c r="K93" s="26"/>
      <c r="L93" s="27"/>
      <c r="M93" s="26"/>
      <c r="N93" s="33"/>
      <c r="O93" s="27"/>
      <c r="P93" s="26"/>
      <c r="Q93" s="27"/>
      <c r="R93" s="26"/>
      <c r="S93" s="26"/>
      <c r="T93" s="26"/>
      <c r="U93" s="26"/>
      <c r="V93" s="36" t="s">
        <v>573</v>
      </c>
    </row>
    <row r="94" spans="1:23" ht="19.5" customHeight="1">
      <c r="A94" s="24">
        <v>45689</v>
      </c>
      <c r="B94" s="465"/>
      <c r="C94" s="465"/>
      <c r="D94" s="32" t="s">
        <v>337</v>
      </c>
      <c r="E94" s="128"/>
      <c r="F94" s="32">
        <v>45700</v>
      </c>
      <c r="G94" s="33">
        <v>2025</v>
      </c>
      <c r="H94" s="265"/>
      <c r="I94" s="27"/>
      <c r="J94" s="265"/>
      <c r="K94" s="26"/>
      <c r="L94" s="27"/>
      <c r="M94" s="26"/>
      <c r="N94" s="33"/>
      <c r="O94" s="27"/>
      <c r="P94" s="26"/>
      <c r="Q94" s="27"/>
      <c r="R94" s="26"/>
      <c r="S94" s="26"/>
      <c r="T94" s="26"/>
      <c r="U94" s="26"/>
      <c r="V94" s="36" t="s">
        <v>574</v>
      </c>
    </row>
    <row r="95" spans="1:23" ht="38.25" customHeight="1">
      <c r="A95" s="24">
        <v>45689</v>
      </c>
      <c r="B95" s="462"/>
      <c r="C95" s="462"/>
      <c r="D95" s="32" t="s">
        <v>337</v>
      </c>
      <c r="E95" s="128"/>
      <c r="F95" s="32">
        <v>45701</v>
      </c>
      <c r="G95" s="33">
        <v>2025</v>
      </c>
      <c r="H95" s="265"/>
      <c r="I95" s="27"/>
      <c r="J95" s="265"/>
      <c r="K95" s="26"/>
      <c r="L95" s="27"/>
      <c r="M95" s="32"/>
      <c r="N95" s="33"/>
      <c r="O95" s="27"/>
      <c r="P95" s="26"/>
      <c r="Q95" s="27"/>
      <c r="R95" s="26"/>
      <c r="S95" s="26"/>
      <c r="T95" s="26"/>
      <c r="U95" s="26"/>
      <c r="V95" s="162" t="s">
        <v>338</v>
      </c>
    </row>
    <row r="96" spans="1:23" ht="45">
      <c r="A96" s="24">
        <v>45689</v>
      </c>
      <c r="B96" s="462"/>
      <c r="C96" s="462"/>
      <c r="D96" s="32" t="s">
        <v>337</v>
      </c>
      <c r="E96" s="128"/>
      <c r="F96" s="32">
        <v>45708</v>
      </c>
      <c r="G96" s="33" t="s">
        <v>378</v>
      </c>
      <c r="H96" s="265"/>
      <c r="I96" s="27"/>
      <c r="J96" s="265"/>
      <c r="K96" s="26"/>
      <c r="L96" s="27"/>
      <c r="M96" s="32"/>
      <c r="N96" s="33"/>
      <c r="O96" s="27"/>
      <c r="P96" s="26"/>
      <c r="Q96" s="27"/>
      <c r="R96" s="26"/>
      <c r="S96" s="26"/>
      <c r="T96" s="26"/>
      <c r="U96" s="26"/>
      <c r="V96" s="411" t="s">
        <v>575</v>
      </c>
    </row>
    <row r="97" spans="1:23" ht="30">
      <c r="A97" s="24">
        <v>45717</v>
      </c>
      <c r="B97" s="462"/>
      <c r="C97" s="462"/>
      <c r="D97" s="32" t="s">
        <v>337</v>
      </c>
      <c r="E97" s="128"/>
      <c r="F97" s="32">
        <v>45737</v>
      </c>
      <c r="G97" s="33">
        <v>2025</v>
      </c>
      <c r="H97" s="265"/>
      <c r="I97" s="27"/>
      <c r="J97" s="265"/>
      <c r="K97" s="26"/>
      <c r="L97" s="27"/>
      <c r="M97" s="32"/>
      <c r="N97" s="33"/>
      <c r="O97" s="27"/>
      <c r="P97" s="26"/>
      <c r="Q97" s="27"/>
      <c r="R97" s="26"/>
      <c r="S97" s="26"/>
      <c r="T97" s="26"/>
      <c r="U97" s="26"/>
      <c r="V97" s="411" t="s">
        <v>576</v>
      </c>
    </row>
    <row r="98" spans="1:23" ht="20.25" customHeight="1">
      <c r="A98" s="24">
        <v>45717</v>
      </c>
      <c r="B98" s="462"/>
      <c r="C98" s="452"/>
      <c r="D98" s="32" t="s">
        <v>337</v>
      </c>
      <c r="E98" s="128"/>
      <c r="F98" s="32">
        <v>45743</v>
      </c>
      <c r="G98" s="33" t="s">
        <v>383</v>
      </c>
      <c r="H98" s="265"/>
      <c r="I98" s="27"/>
      <c r="J98" s="265"/>
      <c r="K98" s="26"/>
      <c r="L98" s="27"/>
      <c r="M98" s="32"/>
      <c r="N98" s="33"/>
      <c r="O98" s="27"/>
      <c r="P98" s="26"/>
      <c r="Q98" s="27"/>
      <c r="R98" s="26"/>
      <c r="S98" s="26"/>
      <c r="T98" s="26"/>
      <c r="U98" s="26"/>
      <c r="V98" s="162" t="s">
        <v>398</v>
      </c>
    </row>
    <row r="99" spans="1:23" ht="29.25" customHeight="1">
      <c r="A99" s="24">
        <v>45717</v>
      </c>
      <c r="B99" s="452"/>
      <c r="C99" s="291" t="s">
        <v>536</v>
      </c>
      <c r="D99" s="32" t="s">
        <v>301</v>
      </c>
      <c r="E99" s="128"/>
      <c r="F99" s="32" t="s">
        <v>645</v>
      </c>
      <c r="G99" s="33">
        <v>2024</v>
      </c>
      <c r="H99" s="265"/>
      <c r="I99" s="27"/>
      <c r="J99" s="265"/>
      <c r="K99" s="26"/>
      <c r="L99" s="27"/>
      <c r="M99" s="32"/>
      <c r="N99" s="33"/>
      <c r="O99" s="27"/>
      <c r="P99" s="26"/>
      <c r="Q99" s="27"/>
      <c r="R99" s="26"/>
      <c r="S99" s="26"/>
      <c r="T99" s="26"/>
      <c r="U99" s="26" t="s">
        <v>607</v>
      </c>
      <c r="V99" s="162" t="s">
        <v>643</v>
      </c>
    </row>
    <row r="100" spans="1:23" ht="48.75" customHeight="1">
      <c r="A100" s="24">
        <v>45658</v>
      </c>
      <c r="B100" s="449" t="s">
        <v>232</v>
      </c>
      <c r="C100" s="449" t="s">
        <v>343</v>
      </c>
      <c r="D100" s="32" t="s">
        <v>337</v>
      </c>
      <c r="E100" s="128"/>
      <c r="F100" s="32">
        <v>45687</v>
      </c>
      <c r="G100" s="27" t="s">
        <v>344</v>
      </c>
      <c r="H100" s="32"/>
      <c r="I100" s="27"/>
      <c r="J100" s="32"/>
      <c r="K100" s="32"/>
      <c r="L100" s="27"/>
      <c r="M100" s="32"/>
      <c r="N100" s="32"/>
      <c r="O100" s="27"/>
      <c r="P100" s="32"/>
      <c r="Q100" s="27"/>
      <c r="R100" s="32"/>
      <c r="S100" s="32"/>
      <c r="T100" s="32"/>
      <c r="U100" s="26"/>
      <c r="V100" s="36" t="s">
        <v>345</v>
      </c>
    </row>
    <row r="101" spans="1:23" ht="33" customHeight="1">
      <c r="A101" s="24">
        <v>45689</v>
      </c>
      <c r="B101" s="465"/>
      <c r="C101" s="462"/>
      <c r="D101" s="32" t="s">
        <v>337</v>
      </c>
      <c r="E101" s="128"/>
      <c r="F101" s="32">
        <v>45748</v>
      </c>
      <c r="G101" s="33" t="s">
        <v>378</v>
      </c>
      <c r="H101" s="32"/>
      <c r="I101" s="27"/>
      <c r="J101" s="32"/>
      <c r="K101" s="32"/>
      <c r="L101" s="27"/>
      <c r="M101" s="32"/>
      <c r="N101" s="32"/>
      <c r="O101" s="27"/>
      <c r="P101" s="32"/>
      <c r="Q101" s="27"/>
      <c r="R101" s="32"/>
      <c r="S101" s="32"/>
      <c r="T101" s="32"/>
      <c r="U101" s="26"/>
      <c r="V101" s="36" t="s">
        <v>364</v>
      </c>
    </row>
    <row r="102" spans="1:23" ht="22.5" customHeight="1">
      <c r="A102" s="24">
        <v>45717</v>
      </c>
      <c r="B102" s="465"/>
      <c r="C102" s="452"/>
      <c r="D102" s="32" t="s">
        <v>337</v>
      </c>
      <c r="E102" s="128"/>
      <c r="F102" s="32">
        <v>45736</v>
      </c>
      <c r="G102" s="33">
        <v>2025</v>
      </c>
      <c r="H102" s="32"/>
      <c r="I102" s="27"/>
      <c r="J102" s="32"/>
      <c r="K102" s="32"/>
      <c r="L102" s="27"/>
      <c r="M102" s="32"/>
      <c r="N102" s="32"/>
      <c r="O102" s="27"/>
      <c r="P102" s="32"/>
      <c r="Q102" s="27"/>
      <c r="R102" s="32"/>
      <c r="S102" s="32"/>
      <c r="T102" s="32"/>
      <c r="U102" s="26"/>
      <c r="V102" s="36" t="s">
        <v>398</v>
      </c>
    </row>
    <row r="103" spans="1:23" ht="67.5" customHeight="1">
      <c r="A103" s="24"/>
      <c r="B103" s="37" t="s">
        <v>233</v>
      </c>
      <c r="C103" s="37"/>
      <c r="D103" s="32"/>
      <c r="E103" s="128"/>
      <c r="F103" s="32"/>
      <c r="G103" s="33"/>
      <c r="H103" s="32"/>
      <c r="I103" s="27"/>
      <c r="J103" s="32"/>
      <c r="K103" s="32"/>
      <c r="L103" s="27"/>
      <c r="M103" s="32"/>
      <c r="N103" s="32"/>
      <c r="O103" s="27"/>
      <c r="P103" s="32"/>
      <c r="Q103" s="27"/>
      <c r="R103" s="32"/>
      <c r="S103" s="32"/>
      <c r="T103" s="32"/>
      <c r="U103" s="26"/>
      <c r="V103" s="36"/>
    </row>
    <row r="104" spans="1:23" ht="90" customHeight="1">
      <c r="A104" s="43"/>
      <c r="B104" s="26" t="s">
        <v>234</v>
      </c>
      <c r="C104" s="26"/>
      <c r="D104" s="32"/>
      <c r="E104" s="128"/>
      <c r="F104" s="32"/>
      <c r="G104" s="26"/>
      <c r="H104" s="26"/>
      <c r="I104" s="27"/>
      <c r="J104" s="177"/>
      <c r="K104" s="177"/>
      <c r="L104" s="27"/>
      <c r="M104" s="177"/>
      <c r="N104" s="177"/>
      <c r="O104" s="27"/>
      <c r="P104" s="177"/>
      <c r="Q104" s="27"/>
      <c r="R104" s="177"/>
      <c r="S104" s="177"/>
      <c r="T104" s="26"/>
      <c r="U104" s="26"/>
      <c r="V104" s="36"/>
      <c r="W104" s="96"/>
    </row>
    <row r="105" spans="1:23" ht="78" customHeight="1">
      <c r="A105" s="24">
        <v>45717</v>
      </c>
      <c r="B105" s="61" t="s">
        <v>235</v>
      </c>
      <c r="C105" s="291" t="s">
        <v>536</v>
      </c>
      <c r="D105" s="32" t="s">
        <v>301</v>
      </c>
      <c r="E105" s="128"/>
      <c r="F105" s="32" t="s">
        <v>453</v>
      </c>
      <c r="G105" s="33">
        <v>2024</v>
      </c>
      <c r="H105" s="265"/>
      <c r="I105" s="27"/>
      <c r="J105" s="265"/>
      <c r="K105" s="26"/>
      <c r="L105" s="27"/>
      <c r="M105" s="32"/>
      <c r="N105" s="33"/>
      <c r="O105" s="27"/>
      <c r="P105" s="26"/>
      <c r="Q105" s="27"/>
      <c r="R105" s="26"/>
      <c r="S105" s="26"/>
      <c r="T105" s="26"/>
      <c r="U105" s="26" t="s">
        <v>656</v>
      </c>
      <c r="V105" s="162" t="s">
        <v>655</v>
      </c>
    </row>
    <row r="106" spans="1:23" ht="87" customHeight="1">
      <c r="A106" s="24"/>
      <c r="B106" s="37" t="s">
        <v>236</v>
      </c>
      <c r="C106" s="26"/>
      <c r="D106" s="26"/>
      <c r="E106" s="128"/>
      <c r="F106" s="32"/>
      <c r="G106" s="26"/>
      <c r="H106" s="26"/>
      <c r="I106" s="27"/>
      <c r="J106" s="32"/>
      <c r="K106" s="32"/>
      <c r="L106" s="27"/>
      <c r="M106" s="32"/>
      <c r="N106" s="26"/>
      <c r="O106" s="27"/>
      <c r="P106" s="26"/>
      <c r="Q106" s="27"/>
      <c r="R106" s="26"/>
      <c r="S106" s="35"/>
      <c r="T106" s="26"/>
      <c r="U106" s="26"/>
      <c r="V106" s="36"/>
    </row>
    <row r="107" spans="1:23" ht="34.5" customHeight="1">
      <c r="A107" s="24">
        <v>45658</v>
      </c>
      <c r="B107" s="449" t="s">
        <v>272</v>
      </c>
      <c r="C107" s="37" t="s">
        <v>409</v>
      </c>
      <c r="D107" s="26" t="s">
        <v>337</v>
      </c>
      <c r="E107" s="128"/>
      <c r="F107" s="32">
        <v>45673</v>
      </c>
      <c r="G107" s="26">
        <v>2024</v>
      </c>
      <c r="H107" s="26"/>
      <c r="I107" s="27"/>
      <c r="J107" s="32"/>
      <c r="K107" s="32"/>
      <c r="L107" s="27"/>
      <c r="M107" s="32"/>
      <c r="N107" s="26"/>
      <c r="O107" s="27"/>
      <c r="P107" s="26"/>
      <c r="Q107" s="27"/>
      <c r="R107" s="26"/>
      <c r="S107" s="35"/>
      <c r="T107" s="26"/>
      <c r="U107" s="35"/>
      <c r="V107" s="36" t="s">
        <v>471</v>
      </c>
    </row>
    <row r="108" spans="1:23" ht="26.25" customHeight="1">
      <c r="A108" s="24">
        <v>45658</v>
      </c>
      <c r="B108" s="462"/>
      <c r="C108" s="449" t="s">
        <v>393</v>
      </c>
      <c r="D108" s="26" t="s">
        <v>337</v>
      </c>
      <c r="E108" s="128"/>
      <c r="F108" s="32">
        <v>45673</v>
      </c>
      <c r="G108" s="26">
        <v>2024</v>
      </c>
      <c r="H108" s="26"/>
      <c r="I108" s="27"/>
      <c r="J108" s="32"/>
      <c r="K108" s="32"/>
      <c r="L108" s="27"/>
      <c r="M108" s="32"/>
      <c r="N108" s="26"/>
      <c r="O108" s="27"/>
      <c r="P108" s="26"/>
      <c r="Q108" s="27"/>
      <c r="R108" s="26"/>
      <c r="S108" s="35"/>
      <c r="T108" s="26"/>
      <c r="U108" s="35"/>
      <c r="V108" s="36" t="s">
        <v>472</v>
      </c>
    </row>
    <row r="109" spans="1:23" ht="27.75" customHeight="1">
      <c r="A109" s="24">
        <v>45689</v>
      </c>
      <c r="B109" s="462"/>
      <c r="C109" s="419"/>
      <c r="D109" s="26" t="s">
        <v>337</v>
      </c>
      <c r="E109" s="128"/>
      <c r="F109" s="32">
        <v>45707</v>
      </c>
      <c r="G109" s="26">
        <v>2024</v>
      </c>
      <c r="H109" s="26"/>
      <c r="I109" s="27"/>
      <c r="J109" s="32"/>
      <c r="K109" s="32"/>
      <c r="L109" s="27"/>
      <c r="M109" s="32"/>
      <c r="N109" s="26"/>
      <c r="O109" s="27"/>
      <c r="P109" s="26"/>
      <c r="Q109" s="27"/>
      <c r="R109" s="26"/>
      <c r="S109" s="35"/>
      <c r="T109" s="26"/>
      <c r="U109" s="35"/>
      <c r="V109" s="36" t="s">
        <v>473</v>
      </c>
    </row>
    <row r="110" spans="1:23" ht="29.25" customHeight="1">
      <c r="A110" s="24">
        <v>45689</v>
      </c>
      <c r="B110" s="462"/>
      <c r="C110" s="37" t="s">
        <v>275</v>
      </c>
      <c r="D110" s="26" t="s">
        <v>337</v>
      </c>
      <c r="E110" s="128"/>
      <c r="F110" s="41" t="s">
        <v>465</v>
      </c>
      <c r="G110" s="39">
        <v>2024</v>
      </c>
      <c r="H110" s="39"/>
      <c r="I110" s="121"/>
      <c r="J110" s="39"/>
      <c r="K110" s="41"/>
      <c r="L110" s="121"/>
      <c r="M110" s="39"/>
      <c r="N110" s="122"/>
      <c r="O110" s="121"/>
      <c r="P110" s="303"/>
      <c r="Q110" s="121"/>
      <c r="R110" s="122"/>
      <c r="S110" s="122"/>
      <c r="T110" s="39"/>
      <c r="U110" s="172"/>
      <c r="V110" s="162" t="s">
        <v>329</v>
      </c>
    </row>
    <row r="111" spans="1:23" ht="29.25" customHeight="1">
      <c r="A111" s="24"/>
      <c r="B111" s="462"/>
      <c r="C111" s="449" t="s">
        <v>393</v>
      </c>
      <c r="D111" s="26" t="s">
        <v>337</v>
      </c>
      <c r="E111" s="128"/>
      <c r="F111" s="41">
        <v>45728</v>
      </c>
      <c r="G111" s="39" t="s">
        <v>378</v>
      </c>
      <c r="H111" s="39"/>
      <c r="I111" s="121"/>
      <c r="J111" s="39"/>
      <c r="K111" s="41"/>
      <c r="L111" s="121"/>
      <c r="M111" s="39"/>
      <c r="N111" s="122"/>
      <c r="O111" s="121"/>
      <c r="P111" s="303"/>
      <c r="Q111" s="121"/>
      <c r="R111" s="122"/>
      <c r="S111" s="304"/>
      <c r="T111" s="39"/>
      <c r="U111" s="172"/>
      <c r="V111" s="162" t="s">
        <v>474</v>
      </c>
    </row>
    <row r="112" spans="1:23" ht="46.5" customHeight="1">
      <c r="A112" s="24">
        <v>45717</v>
      </c>
      <c r="B112" s="462"/>
      <c r="C112" s="465"/>
      <c r="D112" s="26" t="s">
        <v>337</v>
      </c>
      <c r="E112" s="128"/>
      <c r="F112" s="32">
        <v>45743</v>
      </c>
      <c r="G112" s="26">
        <v>2025</v>
      </c>
      <c r="H112" s="26"/>
      <c r="I112" s="27"/>
      <c r="J112" s="26"/>
      <c r="K112" s="26"/>
      <c r="L112" s="27"/>
      <c r="M112" s="26"/>
      <c r="N112" s="26"/>
      <c r="O112" s="27"/>
      <c r="P112" s="26"/>
      <c r="Q112" s="27"/>
      <c r="R112" s="26"/>
      <c r="S112" s="35"/>
      <c r="T112" s="26"/>
      <c r="U112" s="26"/>
      <c r="V112" s="36" t="s">
        <v>392</v>
      </c>
    </row>
    <row r="113" spans="1:22" ht="28.5" customHeight="1">
      <c r="A113" s="24">
        <v>45717</v>
      </c>
      <c r="B113" s="462"/>
      <c r="C113" s="465"/>
      <c r="D113" s="26" t="s">
        <v>337</v>
      </c>
      <c r="E113" s="128"/>
      <c r="F113" s="32">
        <v>45736</v>
      </c>
      <c r="G113" s="26" t="s">
        <v>378</v>
      </c>
      <c r="H113" s="26"/>
      <c r="I113" s="27"/>
      <c r="J113" s="26"/>
      <c r="K113" s="26"/>
      <c r="L113" s="27"/>
      <c r="M113" s="26"/>
      <c r="N113" s="26"/>
      <c r="O113" s="27"/>
      <c r="P113" s="26"/>
      <c r="Q113" s="27"/>
      <c r="R113" s="26"/>
      <c r="S113" s="35"/>
      <c r="T113" s="26"/>
      <c r="U113" s="26"/>
      <c r="V113" s="36" t="s">
        <v>475</v>
      </c>
    </row>
    <row r="114" spans="1:22" ht="30" customHeight="1">
      <c r="A114" s="24">
        <v>45717</v>
      </c>
      <c r="B114" s="462"/>
      <c r="C114" s="465"/>
      <c r="D114" s="26" t="s">
        <v>337</v>
      </c>
      <c r="E114" s="128"/>
      <c r="F114" s="32">
        <v>45736</v>
      </c>
      <c r="G114" s="26" t="s">
        <v>378</v>
      </c>
      <c r="H114" s="26"/>
      <c r="I114" s="27"/>
      <c r="J114" s="26"/>
      <c r="K114" s="26"/>
      <c r="L114" s="27"/>
      <c r="M114" s="26"/>
      <c r="N114" s="26"/>
      <c r="O114" s="27"/>
      <c r="P114" s="26"/>
      <c r="Q114" s="27"/>
      <c r="R114" s="26"/>
      <c r="S114" s="35"/>
      <c r="T114" s="26"/>
      <c r="U114" s="26"/>
      <c r="V114" s="36" t="s">
        <v>476</v>
      </c>
    </row>
    <row r="115" spans="1:22" ht="21" customHeight="1">
      <c r="A115" s="24">
        <v>45717</v>
      </c>
      <c r="B115" s="462"/>
      <c r="C115" s="451"/>
      <c r="D115" s="26" t="s">
        <v>337</v>
      </c>
      <c r="E115" s="128"/>
      <c r="F115" s="32">
        <v>45736</v>
      </c>
      <c r="G115" s="26" t="s">
        <v>378</v>
      </c>
      <c r="H115" s="26"/>
      <c r="I115" s="27"/>
      <c r="J115" s="26"/>
      <c r="K115" s="26"/>
      <c r="L115" s="27"/>
      <c r="M115" s="26"/>
      <c r="N115" s="26"/>
      <c r="O115" s="27"/>
      <c r="P115" s="26"/>
      <c r="Q115" s="27"/>
      <c r="R115" s="26"/>
      <c r="S115" s="35"/>
      <c r="T115" s="26"/>
      <c r="U115" s="26"/>
      <c r="V115" s="36" t="s">
        <v>398</v>
      </c>
    </row>
    <row r="116" spans="1:22" ht="29.25" customHeight="1">
      <c r="A116" s="24">
        <v>45717</v>
      </c>
      <c r="B116" s="462"/>
      <c r="C116" s="39" t="s">
        <v>477</v>
      </c>
      <c r="D116" s="26" t="s">
        <v>337</v>
      </c>
      <c r="E116" s="128"/>
      <c r="F116" s="32">
        <v>45736</v>
      </c>
      <c r="G116" s="26" t="s">
        <v>378</v>
      </c>
      <c r="H116" s="26"/>
      <c r="I116" s="27"/>
      <c r="J116" s="26"/>
      <c r="K116" s="26"/>
      <c r="L116" s="27"/>
      <c r="M116" s="26"/>
      <c r="N116" s="26"/>
      <c r="O116" s="27"/>
      <c r="P116" s="26"/>
      <c r="Q116" s="27"/>
      <c r="R116" s="26"/>
      <c r="S116" s="35"/>
      <c r="T116" s="26"/>
      <c r="U116" s="26"/>
      <c r="V116" s="36" t="s">
        <v>398</v>
      </c>
    </row>
    <row r="117" spans="1:22" ht="22.5" customHeight="1">
      <c r="A117" s="24">
        <v>45717</v>
      </c>
      <c r="B117" s="462"/>
      <c r="C117" s="450" t="s">
        <v>409</v>
      </c>
      <c r="D117" s="26" t="s">
        <v>337</v>
      </c>
      <c r="E117" s="128"/>
      <c r="F117" s="32">
        <v>45742</v>
      </c>
      <c r="G117" s="26" t="s">
        <v>378</v>
      </c>
      <c r="H117" s="26"/>
      <c r="I117" s="27"/>
      <c r="J117" s="26"/>
      <c r="K117" s="26"/>
      <c r="L117" s="27"/>
      <c r="M117" s="26"/>
      <c r="N117" s="26"/>
      <c r="O117" s="27"/>
      <c r="P117" s="26"/>
      <c r="Q117" s="27"/>
      <c r="R117" s="26"/>
      <c r="S117" s="35"/>
      <c r="T117" s="26"/>
      <c r="U117" s="26"/>
      <c r="V117" s="36" t="s">
        <v>478</v>
      </c>
    </row>
    <row r="118" spans="1:22" ht="45.75" customHeight="1">
      <c r="A118" s="24">
        <v>45717</v>
      </c>
      <c r="B118" s="452"/>
      <c r="C118" s="452"/>
      <c r="D118" s="26" t="s">
        <v>306</v>
      </c>
      <c r="E118" s="128">
        <v>1</v>
      </c>
      <c r="F118" s="32" t="s">
        <v>410</v>
      </c>
      <c r="G118" s="26" t="s">
        <v>378</v>
      </c>
      <c r="H118" s="26"/>
      <c r="I118" s="27"/>
      <c r="J118" s="26"/>
      <c r="K118" s="26"/>
      <c r="L118" s="27"/>
      <c r="M118" s="26"/>
      <c r="N118" s="26"/>
      <c r="O118" s="27"/>
      <c r="P118" s="26"/>
      <c r="Q118" s="27"/>
      <c r="R118" s="26"/>
      <c r="S118" s="35"/>
      <c r="T118" s="26"/>
      <c r="U118" s="26"/>
      <c r="V118" s="36" t="s">
        <v>411</v>
      </c>
    </row>
    <row r="119" spans="1:22" ht="94.5" customHeight="1">
      <c r="A119" s="43">
        <v>45717</v>
      </c>
      <c r="B119" s="37" t="s">
        <v>118</v>
      </c>
      <c r="C119" s="291" t="s">
        <v>536</v>
      </c>
      <c r="D119" s="32" t="s">
        <v>301</v>
      </c>
      <c r="E119" s="128"/>
      <c r="F119" s="32" t="s">
        <v>645</v>
      </c>
      <c r="G119" s="33">
        <v>2024</v>
      </c>
      <c r="H119" s="265"/>
      <c r="I119" s="27"/>
      <c r="J119" s="265"/>
      <c r="K119" s="26"/>
      <c r="L119" s="27"/>
      <c r="M119" s="32"/>
      <c r="N119" s="33"/>
      <c r="O119" s="27"/>
      <c r="P119" s="26"/>
      <c r="Q119" s="27"/>
      <c r="R119" s="26"/>
      <c r="S119" s="26"/>
      <c r="T119" s="26"/>
      <c r="U119" s="26" t="s">
        <v>607</v>
      </c>
      <c r="V119" s="162" t="s">
        <v>643</v>
      </c>
    </row>
    <row r="120" spans="1:22" ht="37.5" customHeight="1">
      <c r="A120" s="24">
        <v>45689</v>
      </c>
      <c r="B120" s="449" t="s">
        <v>237</v>
      </c>
      <c r="C120" s="450" t="s">
        <v>346</v>
      </c>
      <c r="D120" s="39" t="s">
        <v>306</v>
      </c>
      <c r="E120" s="62">
        <v>1</v>
      </c>
      <c r="F120" s="41">
        <v>45702</v>
      </c>
      <c r="G120" s="40">
        <v>2023</v>
      </c>
      <c r="H120" s="39"/>
      <c r="I120" s="121"/>
      <c r="J120" s="41"/>
      <c r="K120" s="117">
        <v>45714</v>
      </c>
      <c r="L120" s="121">
        <v>1</v>
      </c>
      <c r="M120" s="41" t="s">
        <v>543</v>
      </c>
      <c r="N120" s="41">
        <v>45714</v>
      </c>
      <c r="O120" s="121">
        <v>1</v>
      </c>
      <c r="P120" s="39"/>
      <c r="Q120" s="121"/>
      <c r="R120" s="39"/>
      <c r="S120" s="39" t="s">
        <v>497</v>
      </c>
      <c r="T120" s="41"/>
      <c r="U120" s="39" t="s">
        <v>341</v>
      </c>
      <c r="V120" s="305"/>
    </row>
    <row r="121" spans="1:22" ht="44.25" customHeight="1">
      <c r="A121" s="24">
        <v>45717</v>
      </c>
      <c r="B121" s="465"/>
      <c r="C121" s="462"/>
      <c r="D121" s="39" t="s">
        <v>337</v>
      </c>
      <c r="E121" s="62"/>
      <c r="F121" s="41">
        <v>45748</v>
      </c>
      <c r="G121" s="39">
        <v>2025</v>
      </c>
      <c r="H121" s="122"/>
      <c r="I121" s="121"/>
      <c r="J121" s="122"/>
      <c r="K121" s="39"/>
      <c r="L121" s="121"/>
      <c r="M121" s="39"/>
      <c r="N121" s="122"/>
      <c r="O121" s="121"/>
      <c r="P121" s="122"/>
      <c r="Q121" s="121"/>
      <c r="R121" s="122"/>
      <c r="S121" s="122"/>
      <c r="T121" s="39"/>
      <c r="U121" s="39"/>
      <c r="V121" s="162" t="s">
        <v>392</v>
      </c>
    </row>
    <row r="122" spans="1:22" ht="24" customHeight="1">
      <c r="A122" s="24">
        <v>45717</v>
      </c>
      <c r="B122" s="462"/>
      <c r="C122" s="452"/>
      <c r="D122" s="39" t="s">
        <v>337</v>
      </c>
      <c r="E122" s="165"/>
      <c r="F122" s="117">
        <v>45737</v>
      </c>
      <c r="G122" s="31">
        <v>2025</v>
      </c>
      <c r="H122" s="300"/>
      <c r="I122" s="118"/>
      <c r="J122" s="300"/>
      <c r="K122" s="31"/>
      <c r="L122" s="118"/>
      <c r="M122" s="117"/>
      <c r="N122" s="300"/>
      <c r="O122" s="118"/>
      <c r="P122" s="300"/>
      <c r="Q122" s="118"/>
      <c r="R122" s="300"/>
      <c r="S122" s="300"/>
      <c r="T122" s="31"/>
      <c r="U122" s="31"/>
      <c r="V122" s="162" t="s">
        <v>398</v>
      </c>
    </row>
    <row r="123" spans="1:22" ht="33" customHeight="1">
      <c r="A123" s="24">
        <v>45717</v>
      </c>
      <c r="B123" s="452"/>
      <c r="C123" s="291" t="s">
        <v>536</v>
      </c>
      <c r="D123" s="31" t="s">
        <v>301</v>
      </c>
      <c r="E123" s="165"/>
      <c r="F123" s="117" t="s">
        <v>645</v>
      </c>
      <c r="G123" s="31">
        <v>2024</v>
      </c>
      <c r="H123" s="300"/>
      <c r="I123" s="118"/>
      <c r="J123" s="300"/>
      <c r="K123" s="31"/>
      <c r="L123" s="118"/>
      <c r="M123" s="117"/>
      <c r="N123" s="300"/>
      <c r="O123" s="118"/>
      <c r="P123" s="300"/>
      <c r="Q123" s="118"/>
      <c r="R123" s="300"/>
      <c r="S123" s="300"/>
      <c r="T123" s="31"/>
      <c r="U123" s="26" t="s">
        <v>607</v>
      </c>
      <c r="V123" s="162" t="s">
        <v>643</v>
      </c>
    </row>
    <row r="124" spans="1:22" ht="31.5" customHeight="1">
      <c r="A124" s="24">
        <v>45658</v>
      </c>
      <c r="B124" s="449" t="s">
        <v>238</v>
      </c>
      <c r="C124" s="37" t="s">
        <v>347</v>
      </c>
      <c r="D124" s="31" t="s">
        <v>337</v>
      </c>
      <c r="E124" s="165"/>
      <c r="F124" s="117">
        <v>45673</v>
      </c>
      <c r="G124" s="31">
        <v>2025</v>
      </c>
      <c r="H124" s="306"/>
      <c r="I124" s="118"/>
      <c r="J124" s="300"/>
      <c r="K124" s="117"/>
      <c r="L124" s="118"/>
      <c r="M124" s="31"/>
      <c r="N124" s="300"/>
      <c r="O124" s="118"/>
      <c r="P124" s="300"/>
      <c r="Q124" s="118"/>
      <c r="R124" s="300"/>
      <c r="S124" s="300"/>
      <c r="T124" s="31"/>
      <c r="U124" s="25"/>
      <c r="V124" s="74" t="s">
        <v>348</v>
      </c>
    </row>
    <row r="125" spans="1:22" ht="33.75" customHeight="1">
      <c r="A125" s="24">
        <v>45658</v>
      </c>
      <c r="B125" s="528"/>
      <c r="C125" s="26" t="s">
        <v>275</v>
      </c>
      <c r="D125" s="31" t="s">
        <v>337</v>
      </c>
      <c r="E125" s="165"/>
      <c r="F125" s="117"/>
      <c r="G125" s="31" t="s">
        <v>349</v>
      </c>
      <c r="H125" s="306"/>
      <c r="I125" s="118"/>
      <c r="J125" s="300"/>
      <c r="K125" s="117"/>
      <c r="L125" s="118"/>
      <c r="M125" s="31"/>
      <c r="N125" s="300"/>
      <c r="O125" s="118"/>
      <c r="P125" s="300"/>
      <c r="Q125" s="118"/>
      <c r="R125" s="300"/>
      <c r="S125" s="300"/>
      <c r="T125" s="31"/>
      <c r="U125" s="25"/>
      <c r="V125" s="74" t="s">
        <v>350</v>
      </c>
    </row>
    <row r="126" spans="1:22" ht="30" customHeight="1">
      <c r="A126" s="24">
        <v>45689</v>
      </c>
      <c r="B126" s="528"/>
      <c r="C126" s="450" t="s">
        <v>347</v>
      </c>
      <c r="D126" s="31" t="s">
        <v>337</v>
      </c>
      <c r="E126" s="165"/>
      <c r="F126" s="32">
        <v>45695</v>
      </c>
      <c r="G126" s="26">
        <v>2024</v>
      </c>
      <c r="H126" s="26"/>
      <c r="I126" s="27"/>
      <c r="J126" s="26"/>
      <c r="K126" s="26"/>
      <c r="L126" s="27"/>
      <c r="M126" s="26"/>
      <c r="N126" s="26"/>
      <c r="O126" s="27"/>
      <c r="P126" s="26"/>
      <c r="Q126" s="27"/>
      <c r="R126" s="26"/>
      <c r="S126" s="26"/>
      <c r="T126" s="26"/>
      <c r="U126" s="26"/>
      <c r="V126" s="36" t="s">
        <v>351</v>
      </c>
    </row>
    <row r="127" spans="1:22" ht="49.5" customHeight="1">
      <c r="A127" s="24">
        <v>45689</v>
      </c>
      <c r="B127" s="528"/>
      <c r="C127" s="462"/>
      <c r="D127" s="26" t="s">
        <v>337</v>
      </c>
      <c r="E127" s="128"/>
      <c r="F127" s="32">
        <v>45695</v>
      </c>
      <c r="G127" s="26" t="s">
        <v>349</v>
      </c>
      <c r="H127" s="26"/>
      <c r="I127" s="27"/>
      <c r="J127" s="26"/>
      <c r="K127" s="26"/>
      <c r="L127" s="27"/>
      <c r="M127" s="32"/>
      <c r="N127" s="26"/>
      <c r="O127" s="27"/>
      <c r="P127" s="26"/>
      <c r="Q127" s="27"/>
      <c r="R127" s="26"/>
      <c r="S127" s="26"/>
      <c r="T127" s="26"/>
      <c r="U127" s="26"/>
      <c r="V127" s="36" t="s">
        <v>352</v>
      </c>
    </row>
    <row r="128" spans="1:22" ht="33.75" customHeight="1">
      <c r="A128" s="24">
        <v>45689</v>
      </c>
      <c r="B128" s="528"/>
      <c r="C128" s="452"/>
      <c r="D128" s="26" t="s">
        <v>337</v>
      </c>
      <c r="E128" s="128"/>
      <c r="F128" s="32">
        <v>45705</v>
      </c>
      <c r="G128" s="26">
        <v>2025</v>
      </c>
      <c r="H128" s="26"/>
      <c r="I128" s="27"/>
      <c r="J128" s="26"/>
      <c r="K128" s="26"/>
      <c r="L128" s="27"/>
      <c r="M128" s="32"/>
      <c r="N128" s="26"/>
      <c r="O128" s="27"/>
      <c r="P128" s="26"/>
      <c r="Q128" s="27"/>
      <c r="R128" s="26"/>
      <c r="S128" s="26"/>
      <c r="T128" s="26"/>
      <c r="U128" s="26"/>
      <c r="V128" s="36" t="s">
        <v>525</v>
      </c>
    </row>
    <row r="129" spans="1:22" ht="48" customHeight="1">
      <c r="A129" s="24">
        <v>45689</v>
      </c>
      <c r="B129" s="528"/>
      <c r="C129" s="39" t="s">
        <v>526</v>
      </c>
      <c r="D129" s="26" t="s">
        <v>306</v>
      </c>
      <c r="E129" s="128"/>
      <c r="F129" s="32" t="s">
        <v>342</v>
      </c>
      <c r="G129" s="26" t="s">
        <v>328</v>
      </c>
      <c r="H129" s="26"/>
      <c r="I129" s="27"/>
      <c r="J129" s="26"/>
      <c r="K129" s="26"/>
      <c r="L129" s="27"/>
      <c r="M129" s="32"/>
      <c r="N129" s="26"/>
      <c r="O129" s="27"/>
      <c r="P129" s="26"/>
      <c r="Q129" s="27"/>
      <c r="R129" s="26"/>
      <c r="S129" s="26"/>
      <c r="T129" s="26"/>
      <c r="U129" s="26" t="s">
        <v>607</v>
      </c>
      <c r="V129" s="36" t="s">
        <v>527</v>
      </c>
    </row>
    <row r="130" spans="1:22" ht="35.25" customHeight="1">
      <c r="A130" s="24">
        <v>45689</v>
      </c>
      <c r="B130" s="528"/>
      <c r="C130" s="31" t="s">
        <v>347</v>
      </c>
      <c r="D130" s="26" t="s">
        <v>337</v>
      </c>
      <c r="E130" s="128"/>
      <c r="F130" s="32">
        <v>45714</v>
      </c>
      <c r="G130" s="26">
        <v>2025</v>
      </c>
      <c r="H130" s="26"/>
      <c r="I130" s="27"/>
      <c r="J130" s="26"/>
      <c r="K130" s="26"/>
      <c r="L130" s="27"/>
      <c r="M130" s="32"/>
      <c r="N130" s="26"/>
      <c r="O130" s="27"/>
      <c r="P130" s="26"/>
      <c r="Q130" s="27"/>
      <c r="R130" s="26"/>
      <c r="S130" s="26"/>
      <c r="T130" s="26"/>
      <c r="U130" s="26"/>
      <c r="V130" s="36" t="s">
        <v>366</v>
      </c>
    </row>
    <row r="131" spans="1:22" ht="27.75" customHeight="1">
      <c r="A131" s="24">
        <v>45689</v>
      </c>
      <c r="B131" s="465" t="s">
        <v>238</v>
      </c>
      <c r="C131" s="307" t="s">
        <v>362</v>
      </c>
      <c r="D131" s="26" t="s">
        <v>337</v>
      </c>
      <c r="E131" s="128"/>
      <c r="F131" s="32">
        <v>45721</v>
      </c>
      <c r="G131" s="26">
        <v>2025</v>
      </c>
      <c r="H131" s="26"/>
      <c r="I131" s="27"/>
      <c r="J131" s="26"/>
      <c r="K131" s="26"/>
      <c r="L131" s="27"/>
      <c r="M131" s="32"/>
      <c r="N131" s="26"/>
      <c r="O131" s="27"/>
      <c r="P131" s="26"/>
      <c r="Q131" s="27"/>
      <c r="R131" s="26"/>
      <c r="S131" s="26"/>
      <c r="T131" s="26"/>
      <c r="U131" s="26"/>
      <c r="V131" s="36" t="s">
        <v>373</v>
      </c>
    </row>
    <row r="132" spans="1:22" ht="27.75" customHeight="1">
      <c r="A132" s="24">
        <v>45717</v>
      </c>
      <c r="B132" s="529"/>
      <c r="C132" s="481" t="s">
        <v>347</v>
      </c>
      <c r="D132" s="26" t="s">
        <v>337</v>
      </c>
      <c r="E132" s="128"/>
      <c r="F132" s="32">
        <v>45726</v>
      </c>
      <c r="G132" s="26">
        <v>2025</v>
      </c>
      <c r="H132" s="26"/>
      <c r="I132" s="27"/>
      <c r="J132" s="26"/>
      <c r="K132" s="26"/>
      <c r="L132" s="27"/>
      <c r="M132" s="32"/>
      <c r="N132" s="26"/>
      <c r="O132" s="27"/>
      <c r="P132" s="26"/>
      <c r="Q132" s="27"/>
      <c r="R132" s="26"/>
      <c r="S132" s="26"/>
      <c r="T132" s="26"/>
      <c r="U132" s="26"/>
      <c r="V132" s="36" t="s">
        <v>380</v>
      </c>
    </row>
    <row r="133" spans="1:22" ht="27.75" customHeight="1">
      <c r="A133" s="24">
        <v>45717</v>
      </c>
      <c r="B133" s="529"/>
      <c r="C133" s="462"/>
      <c r="D133" s="26" t="s">
        <v>337</v>
      </c>
      <c r="E133" s="128"/>
      <c r="F133" s="32">
        <v>45726</v>
      </c>
      <c r="G133" s="26">
        <v>2025</v>
      </c>
      <c r="H133" s="26"/>
      <c r="I133" s="27"/>
      <c r="J133" s="26"/>
      <c r="K133" s="26"/>
      <c r="L133" s="27"/>
      <c r="M133" s="32"/>
      <c r="N133" s="26"/>
      <c r="O133" s="27"/>
      <c r="P133" s="26"/>
      <c r="Q133" s="27"/>
      <c r="R133" s="26"/>
      <c r="S133" s="26"/>
      <c r="T133" s="26"/>
      <c r="U133" s="26"/>
      <c r="V133" s="36" t="s">
        <v>390</v>
      </c>
    </row>
    <row r="134" spans="1:22" ht="27.75" customHeight="1">
      <c r="A134" s="24">
        <v>45717</v>
      </c>
      <c r="B134" s="529"/>
      <c r="C134" s="462"/>
      <c r="D134" s="26" t="s">
        <v>337</v>
      </c>
      <c r="E134" s="128"/>
      <c r="F134" s="32">
        <v>45728</v>
      </c>
      <c r="G134" s="26">
        <v>2025</v>
      </c>
      <c r="H134" s="26"/>
      <c r="I134" s="27"/>
      <c r="J134" s="26"/>
      <c r="K134" s="26"/>
      <c r="L134" s="27"/>
      <c r="M134" s="32"/>
      <c r="N134" s="26"/>
      <c r="O134" s="27"/>
      <c r="P134" s="26"/>
      <c r="Q134" s="27"/>
      <c r="R134" s="26"/>
      <c r="S134" s="26"/>
      <c r="T134" s="26"/>
      <c r="U134" s="26"/>
      <c r="V134" s="36" t="s">
        <v>381</v>
      </c>
    </row>
    <row r="135" spans="1:22" ht="27.75" customHeight="1">
      <c r="A135" s="24">
        <v>45717</v>
      </c>
      <c r="B135" s="529"/>
      <c r="C135" s="462"/>
      <c r="D135" s="26" t="s">
        <v>337</v>
      </c>
      <c r="E135" s="128"/>
      <c r="F135" s="32">
        <v>45746</v>
      </c>
      <c r="G135" s="26">
        <v>2025</v>
      </c>
      <c r="H135" s="26"/>
      <c r="I135" s="27"/>
      <c r="J135" s="26"/>
      <c r="K135" s="26"/>
      <c r="L135" s="27"/>
      <c r="M135" s="32"/>
      <c r="N135" s="26"/>
      <c r="O135" s="27"/>
      <c r="P135" s="26"/>
      <c r="Q135" s="27"/>
      <c r="R135" s="26"/>
      <c r="S135" s="26"/>
      <c r="T135" s="26"/>
      <c r="U135" s="26"/>
      <c r="V135" s="36" t="s">
        <v>404</v>
      </c>
    </row>
    <row r="136" spans="1:22" ht="27.75" customHeight="1">
      <c r="A136" s="24">
        <v>45717</v>
      </c>
      <c r="B136" s="529"/>
      <c r="C136" s="462"/>
      <c r="D136" s="26" t="s">
        <v>337</v>
      </c>
      <c r="E136" s="128"/>
      <c r="F136" s="32">
        <v>45740</v>
      </c>
      <c r="G136" s="26">
        <v>2025</v>
      </c>
      <c r="H136" s="26"/>
      <c r="I136" s="27"/>
      <c r="J136" s="26"/>
      <c r="K136" s="26"/>
      <c r="L136" s="27"/>
      <c r="M136" s="32"/>
      <c r="N136" s="26"/>
      <c r="O136" s="27"/>
      <c r="P136" s="26"/>
      <c r="Q136" s="27"/>
      <c r="R136" s="26"/>
      <c r="S136" s="26"/>
      <c r="T136" s="26"/>
      <c r="U136" s="26"/>
      <c r="V136" s="36" t="s">
        <v>398</v>
      </c>
    </row>
    <row r="137" spans="1:22" ht="22.5" customHeight="1">
      <c r="A137" s="24">
        <v>45717</v>
      </c>
      <c r="B137" s="529"/>
      <c r="C137" s="462"/>
      <c r="D137" s="26" t="s">
        <v>337</v>
      </c>
      <c r="E137" s="128"/>
      <c r="F137" s="32">
        <v>45749</v>
      </c>
      <c r="G137" s="26">
        <v>2025</v>
      </c>
      <c r="H137" s="26"/>
      <c r="I137" s="27"/>
      <c r="J137" s="26"/>
      <c r="K137" s="26"/>
      <c r="L137" s="27"/>
      <c r="M137" s="32"/>
      <c r="N137" s="26"/>
      <c r="O137" s="27"/>
      <c r="P137" s="26"/>
      <c r="Q137" s="27"/>
      <c r="R137" s="26"/>
      <c r="S137" s="26"/>
      <c r="T137" s="26"/>
      <c r="U137" s="26"/>
      <c r="V137" s="36" t="s">
        <v>412</v>
      </c>
    </row>
    <row r="138" spans="1:22" ht="22.5" customHeight="1">
      <c r="A138" s="24">
        <v>45717</v>
      </c>
      <c r="B138" s="530"/>
      <c r="C138" s="452"/>
      <c r="D138" s="26" t="s">
        <v>337</v>
      </c>
      <c r="E138" s="128"/>
      <c r="F138" s="32">
        <v>45736</v>
      </c>
      <c r="G138" s="26">
        <v>2025</v>
      </c>
      <c r="H138" s="26"/>
      <c r="I138" s="27"/>
      <c r="J138" s="26"/>
      <c r="K138" s="26"/>
      <c r="L138" s="27"/>
      <c r="M138" s="32"/>
      <c r="N138" s="26"/>
      <c r="O138" s="27"/>
      <c r="P138" s="26"/>
      <c r="Q138" s="27"/>
      <c r="R138" s="26"/>
      <c r="S138" s="26"/>
      <c r="T138" s="26"/>
      <c r="U138" s="26"/>
      <c r="V138" s="36" t="s">
        <v>380</v>
      </c>
    </row>
    <row r="139" spans="1:22" ht="63.75" customHeight="1">
      <c r="A139" s="43">
        <v>45658</v>
      </c>
      <c r="B139" s="449" t="s">
        <v>239</v>
      </c>
      <c r="C139" s="449" t="s">
        <v>353</v>
      </c>
      <c r="D139" s="26" t="s">
        <v>306</v>
      </c>
      <c r="E139" s="128">
        <v>1</v>
      </c>
      <c r="F139" s="32" t="s">
        <v>354</v>
      </c>
      <c r="G139" s="26">
        <v>2024</v>
      </c>
      <c r="H139" s="26"/>
      <c r="I139" s="27"/>
      <c r="J139" s="26"/>
      <c r="K139" s="26" t="s">
        <v>550</v>
      </c>
      <c r="L139" s="27">
        <v>1</v>
      </c>
      <c r="M139" s="26" t="s">
        <v>340</v>
      </c>
      <c r="N139" s="26"/>
      <c r="O139" s="27"/>
      <c r="P139" s="26"/>
      <c r="Q139" s="27"/>
      <c r="R139" s="26"/>
      <c r="S139" s="26"/>
      <c r="T139" s="26"/>
      <c r="U139" s="26" t="s">
        <v>549</v>
      </c>
      <c r="V139" s="36"/>
    </row>
    <row r="140" spans="1:22" ht="50.25" customHeight="1">
      <c r="A140" s="43">
        <v>45717</v>
      </c>
      <c r="B140" s="465"/>
      <c r="C140" s="452"/>
      <c r="D140" s="26" t="s">
        <v>337</v>
      </c>
      <c r="E140" s="128"/>
      <c r="F140" s="32" t="s">
        <v>551</v>
      </c>
      <c r="G140" s="27" t="s">
        <v>522</v>
      </c>
      <c r="H140" s="26"/>
      <c r="I140" s="27"/>
      <c r="J140" s="26"/>
      <c r="K140" s="26"/>
      <c r="L140" s="27"/>
      <c r="M140" s="26"/>
      <c r="N140" s="26"/>
      <c r="O140" s="27"/>
      <c r="P140" s="26"/>
      <c r="Q140" s="27"/>
      <c r="R140" s="26"/>
      <c r="S140" s="26"/>
      <c r="T140" s="26"/>
      <c r="U140" s="26"/>
      <c r="V140" s="36" t="s">
        <v>392</v>
      </c>
    </row>
    <row r="141" spans="1:22" ht="33.75" customHeight="1">
      <c r="A141" s="43">
        <v>45717</v>
      </c>
      <c r="B141" s="452"/>
      <c r="C141" s="291" t="s">
        <v>536</v>
      </c>
      <c r="D141" s="26" t="s">
        <v>301</v>
      </c>
      <c r="E141" s="128"/>
      <c r="F141" s="32" t="s">
        <v>645</v>
      </c>
      <c r="G141" s="27">
        <v>2024</v>
      </c>
      <c r="H141" s="26"/>
      <c r="I141" s="27"/>
      <c r="J141" s="26"/>
      <c r="K141" s="26"/>
      <c r="L141" s="27"/>
      <c r="M141" s="26"/>
      <c r="N141" s="26"/>
      <c r="O141" s="27"/>
      <c r="P141" s="26"/>
      <c r="Q141" s="27"/>
      <c r="R141" s="26"/>
      <c r="S141" s="26"/>
      <c r="T141" s="26"/>
      <c r="U141" s="26" t="s">
        <v>607</v>
      </c>
      <c r="V141" s="36" t="s">
        <v>643</v>
      </c>
    </row>
    <row r="142" spans="1:22" ht="75.75" customHeight="1">
      <c r="A142" s="24">
        <v>45717</v>
      </c>
      <c r="B142" s="37" t="s">
        <v>240</v>
      </c>
      <c r="C142" s="26" t="s">
        <v>406</v>
      </c>
      <c r="D142" s="26" t="s">
        <v>337</v>
      </c>
      <c r="E142" s="128"/>
      <c r="F142" s="32">
        <v>45737</v>
      </c>
      <c r="G142" s="33">
        <v>2025</v>
      </c>
      <c r="H142" s="26"/>
      <c r="I142" s="27"/>
      <c r="J142" s="26"/>
      <c r="K142" s="26"/>
      <c r="L142" s="27"/>
      <c r="M142" s="32"/>
      <c r="N142" s="26"/>
      <c r="O142" s="27"/>
      <c r="P142" s="26"/>
      <c r="Q142" s="27"/>
      <c r="R142" s="26"/>
      <c r="S142" s="26"/>
      <c r="T142" s="26"/>
      <c r="U142" s="26"/>
      <c r="V142" s="36" t="s">
        <v>398</v>
      </c>
    </row>
    <row r="143" spans="1:22" ht="63" customHeight="1">
      <c r="A143" s="43"/>
      <c r="B143" s="37" t="s">
        <v>241</v>
      </c>
      <c r="C143" s="37"/>
      <c r="D143" s="26"/>
      <c r="E143" s="128"/>
      <c r="F143" s="32"/>
      <c r="G143" s="27"/>
      <c r="H143" s="26"/>
      <c r="I143" s="27"/>
      <c r="J143" s="32"/>
      <c r="K143" s="26"/>
      <c r="L143" s="27"/>
      <c r="M143" s="32"/>
      <c r="N143" s="126"/>
      <c r="O143" s="27"/>
      <c r="P143" s="126"/>
      <c r="Q143" s="27"/>
      <c r="R143" s="126"/>
      <c r="S143" s="126"/>
      <c r="T143" s="28"/>
      <c r="U143" s="26"/>
      <c r="V143" s="36"/>
    </row>
    <row r="144" spans="1:22" ht="33.75" customHeight="1">
      <c r="A144" s="24">
        <v>45717</v>
      </c>
      <c r="B144" s="449" t="s">
        <v>242</v>
      </c>
      <c r="C144" s="449" t="s">
        <v>399</v>
      </c>
      <c r="D144" s="26" t="s">
        <v>337</v>
      </c>
      <c r="E144" s="128"/>
      <c r="F144" s="32">
        <v>45736</v>
      </c>
      <c r="G144" s="27" t="s">
        <v>383</v>
      </c>
      <c r="H144" s="26"/>
      <c r="I144" s="27"/>
      <c r="J144" s="26"/>
      <c r="K144" s="26"/>
      <c r="L144" s="27"/>
      <c r="M144" s="26"/>
      <c r="N144" s="126"/>
      <c r="O144" s="27"/>
      <c r="P144" s="126"/>
      <c r="Q144" s="27"/>
      <c r="R144" s="126"/>
      <c r="S144" s="126"/>
      <c r="T144" s="28"/>
      <c r="U144" s="26"/>
      <c r="V144" s="36" t="s">
        <v>398</v>
      </c>
    </row>
    <row r="145" spans="1:22" ht="46.5" customHeight="1">
      <c r="A145" s="24">
        <v>45717</v>
      </c>
      <c r="B145" s="452"/>
      <c r="C145" s="452"/>
      <c r="D145" s="26" t="s">
        <v>337</v>
      </c>
      <c r="E145" s="128"/>
      <c r="F145" s="32">
        <v>45754</v>
      </c>
      <c r="G145" s="26" t="s">
        <v>378</v>
      </c>
      <c r="H145" s="26"/>
      <c r="I145" s="27"/>
      <c r="J145" s="26"/>
      <c r="K145" s="32"/>
      <c r="L145" s="27"/>
      <c r="M145" s="32"/>
      <c r="N145" s="126"/>
      <c r="O145" s="27"/>
      <c r="P145" s="126"/>
      <c r="Q145" s="27"/>
      <c r="R145" s="126"/>
      <c r="S145" s="126"/>
      <c r="T145" s="28"/>
      <c r="U145" s="26"/>
      <c r="V145" s="36" t="s">
        <v>392</v>
      </c>
    </row>
    <row r="146" spans="1:22" ht="29.25" customHeight="1">
      <c r="A146" s="24">
        <v>45658</v>
      </c>
      <c r="B146" s="449" t="s">
        <v>243</v>
      </c>
      <c r="C146" s="449" t="s">
        <v>355</v>
      </c>
      <c r="D146" s="26" t="s">
        <v>337</v>
      </c>
      <c r="E146" s="128"/>
      <c r="F146" s="32">
        <v>45670</v>
      </c>
      <c r="G146" s="26">
        <v>2024</v>
      </c>
      <c r="H146" s="26"/>
      <c r="I146" s="27"/>
      <c r="J146" s="26"/>
      <c r="K146" s="32"/>
      <c r="L146" s="27"/>
      <c r="M146" s="32"/>
      <c r="N146" s="126"/>
      <c r="O146" s="27"/>
      <c r="P146" s="126"/>
      <c r="Q146" s="27"/>
      <c r="R146" s="126"/>
      <c r="S146" s="126"/>
      <c r="T146" s="28"/>
      <c r="U146" s="26"/>
      <c r="V146" s="36" t="s">
        <v>364</v>
      </c>
    </row>
    <row r="147" spans="1:22" ht="48" customHeight="1">
      <c r="A147" s="24">
        <v>45689</v>
      </c>
      <c r="B147" s="528"/>
      <c r="C147" s="462"/>
      <c r="D147" s="26" t="s">
        <v>337</v>
      </c>
      <c r="E147" s="128"/>
      <c r="F147" s="32">
        <v>45693</v>
      </c>
      <c r="G147" s="27" t="s">
        <v>349</v>
      </c>
      <c r="H147" s="126"/>
      <c r="I147" s="27"/>
      <c r="J147" s="126"/>
      <c r="K147" s="32"/>
      <c r="L147" s="27"/>
      <c r="M147" s="32"/>
      <c r="N147" s="126"/>
      <c r="O147" s="27"/>
      <c r="P147" s="126"/>
      <c r="Q147" s="27"/>
      <c r="R147" s="126"/>
      <c r="S147" s="126"/>
      <c r="T147" s="26"/>
      <c r="U147" s="26"/>
      <c r="V147" s="36" t="s">
        <v>352</v>
      </c>
    </row>
    <row r="148" spans="1:22" ht="47.25" customHeight="1">
      <c r="A148" s="24">
        <v>45689</v>
      </c>
      <c r="B148" s="528"/>
      <c r="C148" s="462"/>
      <c r="D148" s="26" t="s">
        <v>337</v>
      </c>
      <c r="E148" s="128"/>
      <c r="F148" s="32">
        <v>45695</v>
      </c>
      <c r="G148" s="26">
        <v>2024</v>
      </c>
      <c r="H148" s="126"/>
      <c r="I148" s="27"/>
      <c r="J148" s="126"/>
      <c r="K148" s="26"/>
      <c r="L148" s="27"/>
      <c r="M148" s="26"/>
      <c r="N148" s="126"/>
      <c r="O148" s="27"/>
      <c r="P148" s="126"/>
      <c r="Q148" s="27"/>
      <c r="R148" s="126"/>
      <c r="S148" s="126"/>
      <c r="T148" s="26"/>
      <c r="U148" s="26"/>
      <c r="V148" s="36" t="s">
        <v>356</v>
      </c>
    </row>
    <row r="149" spans="1:22" ht="32.25" customHeight="1">
      <c r="A149" s="24">
        <v>45689</v>
      </c>
      <c r="B149" s="528"/>
      <c r="C149" s="462"/>
      <c r="D149" s="26" t="s">
        <v>337</v>
      </c>
      <c r="E149" s="128"/>
      <c r="F149" s="32">
        <v>45705</v>
      </c>
      <c r="G149" s="26" t="s">
        <v>378</v>
      </c>
      <c r="H149" s="126"/>
      <c r="I149" s="27"/>
      <c r="J149" s="126"/>
      <c r="K149" s="26"/>
      <c r="L149" s="27"/>
      <c r="M149" s="26"/>
      <c r="N149" s="126"/>
      <c r="O149" s="27"/>
      <c r="P149" s="126"/>
      <c r="Q149" s="27"/>
      <c r="R149" s="126"/>
      <c r="S149" s="126"/>
      <c r="T149" s="26"/>
      <c r="U149" s="26"/>
      <c r="V149" s="36" t="s">
        <v>623</v>
      </c>
    </row>
    <row r="150" spans="1:22" ht="38.25" customHeight="1">
      <c r="A150" s="24">
        <v>45689</v>
      </c>
      <c r="B150" s="528"/>
      <c r="C150" s="452"/>
      <c r="D150" s="26" t="s">
        <v>337</v>
      </c>
      <c r="E150" s="128"/>
      <c r="F150" s="32">
        <v>45701</v>
      </c>
      <c r="G150" s="26">
        <v>2024</v>
      </c>
      <c r="H150" s="126"/>
      <c r="I150" s="27"/>
      <c r="J150" s="126"/>
      <c r="K150" s="26"/>
      <c r="L150" s="27"/>
      <c r="M150" s="26"/>
      <c r="N150" s="126"/>
      <c r="O150" s="27"/>
      <c r="P150" s="126"/>
      <c r="Q150" s="27"/>
      <c r="R150" s="126"/>
      <c r="S150" s="126"/>
      <c r="T150" s="26"/>
      <c r="U150" s="26"/>
      <c r="V150" s="36" t="s">
        <v>338</v>
      </c>
    </row>
    <row r="151" spans="1:22" ht="38.25" customHeight="1">
      <c r="A151" s="24">
        <v>45689</v>
      </c>
      <c r="B151" s="528"/>
      <c r="C151" s="39" t="s">
        <v>451</v>
      </c>
      <c r="D151" s="26" t="s">
        <v>301</v>
      </c>
      <c r="E151" s="128"/>
      <c r="F151" s="32" t="s">
        <v>557</v>
      </c>
      <c r="G151" s="26">
        <v>2024</v>
      </c>
      <c r="H151" s="126"/>
      <c r="I151" s="27"/>
      <c r="J151" s="126"/>
      <c r="K151" s="26"/>
      <c r="L151" s="27"/>
      <c r="M151" s="26"/>
      <c r="N151" s="126"/>
      <c r="O151" s="27"/>
      <c r="P151" s="126"/>
      <c r="Q151" s="27"/>
      <c r="R151" s="126"/>
      <c r="S151" s="126"/>
      <c r="T151" s="32" t="s">
        <v>568</v>
      </c>
      <c r="U151" s="26" t="s">
        <v>481</v>
      </c>
      <c r="V151" s="36"/>
    </row>
    <row r="152" spans="1:22" ht="45.75" customHeight="1">
      <c r="A152" s="24">
        <v>45717</v>
      </c>
      <c r="B152" s="528"/>
      <c r="C152" s="450" t="s">
        <v>355</v>
      </c>
      <c r="D152" s="26" t="s">
        <v>337</v>
      </c>
      <c r="E152" s="128"/>
      <c r="F152" s="32">
        <v>45737</v>
      </c>
      <c r="G152" s="265">
        <v>2025</v>
      </c>
      <c r="H152" s="126"/>
      <c r="I152" s="27"/>
      <c r="J152" s="126"/>
      <c r="K152" s="26"/>
      <c r="L152" s="27"/>
      <c r="M152" s="26"/>
      <c r="N152" s="126"/>
      <c r="O152" s="27"/>
      <c r="P152" s="126"/>
      <c r="Q152" s="27"/>
      <c r="R152" s="126"/>
      <c r="S152" s="126"/>
      <c r="T152" s="26"/>
      <c r="U152" s="26"/>
      <c r="V152" s="36" t="s">
        <v>392</v>
      </c>
    </row>
    <row r="153" spans="1:22" ht="24" customHeight="1">
      <c r="A153" s="24">
        <v>45717</v>
      </c>
      <c r="B153" s="465" t="s">
        <v>243</v>
      </c>
      <c r="C153" s="465"/>
      <c r="D153" s="26" t="s">
        <v>337</v>
      </c>
      <c r="E153" s="128"/>
      <c r="F153" s="32">
        <v>45736</v>
      </c>
      <c r="G153" s="265" t="s">
        <v>400</v>
      </c>
      <c r="H153" s="126"/>
      <c r="I153" s="27"/>
      <c r="J153" s="126"/>
      <c r="K153" s="26"/>
      <c r="L153" s="27"/>
      <c r="M153" s="26"/>
      <c r="N153" s="126"/>
      <c r="O153" s="27"/>
      <c r="P153" s="126"/>
      <c r="Q153" s="27"/>
      <c r="R153" s="126"/>
      <c r="S153" s="126"/>
      <c r="T153" s="26"/>
      <c r="U153" s="26"/>
      <c r="V153" s="36" t="s">
        <v>398</v>
      </c>
    </row>
    <row r="154" spans="1:22" ht="45.75" customHeight="1">
      <c r="A154" s="24">
        <v>45717</v>
      </c>
      <c r="B154" s="529"/>
      <c r="C154" s="465"/>
      <c r="D154" s="26" t="s">
        <v>337</v>
      </c>
      <c r="E154" s="128"/>
      <c r="F154" s="32">
        <v>45818</v>
      </c>
      <c r="G154" s="265" t="s">
        <v>400</v>
      </c>
      <c r="H154" s="126"/>
      <c r="I154" s="27"/>
      <c r="J154" s="126"/>
      <c r="K154" s="26"/>
      <c r="L154" s="27"/>
      <c r="M154" s="26"/>
      <c r="N154" s="126"/>
      <c r="O154" s="27"/>
      <c r="P154" s="126"/>
      <c r="Q154" s="27"/>
      <c r="R154" s="126"/>
      <c r="S154" s="126"/>
      <c r="T154" s="26"/>
      <c r="U154" s="26"/>
      <c r="V154" s="36" t="s">
        <v>401</v>
      </c>
    </row>
    <row r="155" spans="1:22" ht="33" customHeight="1">
      <c r="A155" s="24">
        <v>45717</v>
      </c>
      <c r="B155" s="530"/>
      <c r="C155" s="452"/>
      <c r="D155" s="26" t="s">
        <v>337</v>
      </c>
      <c r="E155" s="128"/>
      <c r="F155" s="32">
        <v>45737</v>
      </c>
      <c r="G155" s="265" t="s">
        <v>400</v>
      </c>
      <c r="H155" s="126"/>
      <c r="I155" s="27"/>
      <c r="J155" s="126"/>
      <c r="K155" s="26"/>
      <c r="L155" s="27"/>
      <c r="M155" s="26"/>
      <c r="N155" s="126"/>
      <c r="O155" s="27"/>
      <c r="P155" s="126"/>
      <c r="Q155" s="27"/>
      <c r="R155" s="126"/>
      <c r="S155" s="126"/>
      <c r="T155" s="26"/>
      <c r="U155" s="26"/>
      <c r="V155" s="36" t="s">
        <v>624</v>
      </c>
    </row>
    <row r="156" spans="1:22" ht="48" customHeight="1">
      <c r="A156" s="24">
        <v>45658</v>
      </c>
      <c r="B156" s="449" t="s">
        <v>244</v>
      </c>
      <c r="C156" s="450" t="s">
        <v>391</v>
      </c>
      <c r="D156" s="26" t="s">
        <v>306</v>
      </c>
      <c r="E156" s="128">
        <v>1</v>
      </c>
      <c r="F156" s="32">
        <v>45673</v>
      </c>
      <c r="G156" s="265" t="s">
        <v>307</v>
      </c>
      <c r="H156" s="126"/>
      <c r="I156" s="27"/>
      <c r="J156" s="126"/>
      <c r="K156" s="26" t="s">
        <v>454</v>
      </c>
      <c r="L156" s="27">
        <v>1</v>
      </c>
      <c r="M156" s="32">
        <v>45704</v>
      </c>
      <c r="N156" s="126"/>
      <c r="O156" s="27"/>
      <c r="P156" s="126"/>
      <c r="Q156" s="27"/>
      <c r="R156" s="126"/>
      <c r="S156" s="126"/>
      <c r="T156" s="26"/>
      <c r="U156" s="26" t="s">
        <v>455</v>
      </c>
      <c r="V156" s="36"/>
    </row>
    <row r="157" spans="1:22" ht="52.5" customHeight="1">
      <c r="A157" s="24">
        <v>45689</v>
      </c>
      <c r="B157" s="418"/>
      <c r="C157" s="465"/>
      <c r="D157" s="26" t="s">
        <v>337</v>
      </c>
      <c r="E157" s="128"/>
      <c r="F157" s="32">
        <v>45693</v>
      </c>
      <c r="G157" s="265" t="s">
        <v>349</v>
      </c>
      <c r="H157" s="126"/>
      <c r="I157" s="27"/>
      <c r="J157" s="126"/>
      <c r="K157" s="26"/>
      <c r="L157" s="27"/>
      <c r="M157" s="32"/>
      <c r="N157" s="126"/>
      <c r="O157" s="27"/>
      <c r="P157" s="126"/>
      <c r="Q157" s="27"/>
      <c r="R157" s="126"/>
      <c r="S157" s="126"/>
      <c r="T157" s="26"/>
      <c r="U157" s="26"/>
      <c r="V157" s="36" t="s">
        <v>352</v>
      </c>
    </row>
    <row r="158" spans="1:22" ht="49.5" customHeight="1">
      <c r="A158" s="24">
        <v>45717</v>
      </c>
      <c r="B158" s="462"/>
      <c r="C158" s="462"/>
      <c r="D158" s="39" t="s">
        <v>337</v>
      </c>
      <c r="E158" s="62"/>
      <c r="F158" s="41">
        <v>45739</v>
      </c>
      <c r="G158" s="26">
        <v>2025</v>
      </c>
      <c r="H158" s="26"/>
      <c r="I158" s="27"/>
      <c r="J158" s="26"/>
      <c r="K158" s="26"/>
      <c r="L158" s="27"/>
      <c r="M158" s="26"/>
      <c r="N158" s="26"/>
      <c r="O158" s="27"/>
      <c r="P158" s="26"/>
      <c r="Q158" s="27"/>
      <c r="R158" s="26"/>
      <c r="S158" s="26"/>
      <c r="T158" s="32"/>
      <c r="U158" s="26"/>
      <c r="V158" s="36" t="s">
        <v>392</v>
      </c>
    </row>
    <row r="159" spans="1:22" ht="27.75" customHeight="1">
      <c r="A159" s="24">
        <v>45717</v>
      </c>
      <c r="B159" s="452"/>
      <c r="C159" s="452"/>
      <c r="D159" s="39" t="s">
        <v>337</v>
      </c>
      <c r="E159" s="62"/>
      <c r="F159" s="41">
        <v>45736</v>
      </c>
      <c r="G159" s="26">
        <v>2025</v>
      </c>
      <c r="H159" s="26"/>
      <c r="I159" s="27"/>
      <c r="J159" s="26"/>
      <c r="K159" s="26"/>
      <c r="L159" s="27"/>
      <c r="M159" s="26"/>
      <c r="N159" s="26"/>
      <c r="O159" s="27"/>
      <c r="P159" s="26"/>
      <c r="Q159" s="27"/>
      <c r="R159" s="26"/>
      <c r="S159" s="26"/>
      <c r="T159" s="32"/>
      <c r="U159" s="26"/>
      <c r="V159" s="36" t="s">
        <v>398</v>
      </c>
    </row>
    <row r="160" spans="1:22" ht="65.25" customHeight="1">
      <c r="A160" s="24">
        <v>45717</v>
      </c>
      <c r="B160" s="37" t="s">
        <v>245</v>
      </c>
      <c r="C160" s="37" t="s">
        <v>524</v>
      </c>
      <c r="D160" s="32" t="s">
        <v>337</v>
      </c>
      <c r="E160" s="128"/>
      <c r="F160" s="32">
        <v>45751</v>
      </c>
      <c r="G160" s="26" t="s">
        <v>522</v>
      </c>
      <c r="H160" s="26"/>
      <c r="I160" s="27"/>
      <c r="J160" s="26"/>
      <c r="K160" s="26"/>
      <c r="L160" s="27"/>
      <c r="M160" s="32"/>
      <c r="N160" s="126"/>
      <c r="O160" s="27"/>
      <c r="P160" s="126"/>
      <c r="Q160" s="27"/>
      <c r="R160" s="126"/>
      <c r="S160" s="126"/>
      <c r="T160" s="26"/>
      <c r="U160" s="26"/>
      <c r="V160" s="36" t="s">
        <v>392</v>
      </c>
    </row>
    <row r="161" spans="1:22" ht="37.5" customHeight="1">
      <c r="A161" s="24">
        <v>45689</v>
      </c>
      <c r="B161" s="449" t="s">
        <v>246</v>
      </c>
      <c r="C161" s="449" t="s">
        <v>360</v>
      </c>
      <c r="D161" s="32" t="s">
        <v>337</v>
      </c>
      <c r="E161" s="128"/>
      <c r="F161" s="32">
        <v>45701</v>
      </c>
      <c r="G161" s="26">
        <v>2024</v>
      </c>
      <c r="H161" s="26"/>
      <c r="I161" s="27"/>
      <c r="J161" s="26"/>
      <c r="K161" s="26"/>
      <c r="L161" s="27"/>
      <c r="M161" s="26"/>
      <c r="N161" s="126"/>
      <c r="O161" s="27"/>
      <c r="P161" s="126"/>
      <c r="Q161" s="27"/>
      <c r="R161" s="126"/>
      <c r="S161" s="126"/>
      <c r="T161" s="26"/>
      <c r="U161" s="26"/>
      <c r="V161" s="36" t="s">
        <v>338</v>
      </c>
    </row>
    <row r="162" spans="1:22" ht="36.75" customHeight="1">
      <c r="A162" s="24">
        <v>45717</v>
      </c>
      <c r="B162" s="462"/>
      <c r="C162" s="452"/>
      <c r="D162" s="32" t="s">
        <v>337</v>
      </c>
      <c r="E162" s="128"/>
      <c r="F162" s="32">
        <v>45736</v>
      </c>
      <c r="G162" s="27">
        <v>2025</v>
      </c>
      <c r="H162" s="26"/>
      <c r="I162" s="27"/>
      <c r="J162" s="26"/>
      <c r="K162" s="26"/>
      <c r="L162" s="27"/>
      <c r="M162" s="26"/>
      <c r="N162" s="126"/>
      <c r="O162" s="27"/>
      <c r="P162" s="126"/>
      <c r="Q162" s="27"/>
      <c r="R162" s="126"/>
      <c r="S162" s="126"/>
      <c r="T162" s="26"/>
      <c r="U162" s="26"/>
      <c r="V162" s="36" t="s">
        <v>395</v>
      </c>
    </row>
    <row r="163" spans="1:22" ht="50.25" customHeight="1">
      <c r="A163" s="43">
        <v>45689</v>
      </c>
      <c r="B163" s="449" t="s">
        <v>247</v>
      </c>
      <c r="C163" s="449" t="s">
        <v>358</v>
      </c>
      <c r="D163" s="26" t="s">
        <v>337</v>
      </c>
      <c r="E163" s="128"/>
      <c r="F163" s="32">
        <v>45699</v>
      </c>
      <c r="G163" s="27">
        <v>2024</v>
      </c>
      <c r="H163" s="126"/>
      <c r="I163" s="27"/>
      <c r="J163" s="126"/>
      <c r="K163" s="26"/>
      <c r="L163" s="27"/>
      <c r="M163" s="26"/>
      <c r="N163" s="126"/>
      <c r="O163" s="27"/>
      <c r="P163" s="126"/>
      <c r="Q163" s="27"/>
      <c r="R163" s="126"/>
      <c r="S163" s="126"/>
      <c r="T163" s="26"/>
      <c r="U163" s="26"/>
      <c r="V163" s="36" t="s">
        <v>357</v>
      </c>
    </row>
    <row r="164" spans="1:22" ht="32.25" customHeight="1">
      <c r="A164" s="43">
        <v>45689</v>
      </c>
      <c r="B164" s="465"/>
      <c r="C164" s="462"/>
      <c r="D164" s="26" t="s">
        <v>337</v>
      </c>
      <c r="E164" s="128"/>
      <c r="F164" s="32">
        <v>45712</v>
      </c>
      <c r="G164" s="27" t="s">
        <v>378</v>
      </c>
      <c r="H164" s="126"/>
      <c r="I164" s="27"/>
      <c r="J164" s="126"/>
      <c r="K164" s="26"/>
      <c r="L164" s="27"/>
      <c r="M164" s="26"/>
      <c r="N164" s="126"/>
      <c r="O164" s="27"/>
      <c r="P164" s="126"/>
      <c r="Q164" s="27"/>
      <c r="R164" s="126"/>
      <c r="S164" s="126"/>
      <c r="T164" s="26"/>
      <c r="U164" s="26"/>
      <c r="V164" s="36" t="s">
        <v>359</v>
      </c>
    </row>
    <row r="165" spans="1:22" ht="44.25" customHeight="1">
      <c r="A165" s="43">
        <v>45717</v>
      </c>
      <c r="B165" s="462"/>
      <c r="C165" s="462"/>
      <c r="D165" s="26" t="s">
        <v>337</v>
      </c>
      <c r="E165" s="128"/>
      <c r="F165" s="32">
        <v>45737</v>
      </c>
      <c r="G165" s="27" t="s">
        <v>487</v>
      </c>
      <c r="H165" s="126"/>
      <c r="I165" s="27"/>
      <c r="J165" s="126"/>
      <c r="K165" s="32"/>
      <c r="L165" s="27"/>
      <c r="M165" s="32"/>
      <c r="N165" s="126"/>
      <c r="O165" s="27"/>
      <c r="P165" s="126"/>
      <c r="Q165" s="27"/>
      <c r="R165" s="126"/>
      <c r="S165" s="126"/>
      <c r="T165" s="26"/>
      <c r="U165" s="26"/>
      <c r="V165" s="36" t="s">
        <v>392</v>
      </c>
    </row>
    <row r="166" spans="1:22" ht="25.5" customHeight="1">
      <c r="A166" s="43">
        <v>45717</v>
      </c>
      <c r="B166" s="462"/>
      <c r="C166" s="452"/>
      <c r="D166" s="26" t="s">
        <v>337</v>
      </c>
      <c r="E166" s="128"/>
      <c r="F166" s="32">
        <v>45736</v>
      </c>
      <c r="G166" s="27" t="s">
        <v>383</v>
      </c>
      <c r="H166" s="126"/>
      <c r="I166" s="27"/>
      <c r="J166" s="126"/>
      <c r="K166" s="32"/>
      <c r="L166" s="27"/>
      <c r="M166" s="32"/>
      <c r="N166" s="126"/>
      <c r="O166" s="27"/>
      <c r="P166" s="126"/>
      <c r="Q166" s="27"/>
      <c r="R166" s="126"/>
      <c r="S166" s="126"/>
      <c r="T166" s="26"/>
      <c r="U166" s="26"/>
      <c r="V166" s="36" t="s">
        <v>398</v>
      </c>
    </row>
    <row r="167" spans="1:22" ht="46.5" customHeight="1">
      <c r="A167" s="43">
        <v>45717</v>
      </c>
      <c r="B167" s="452"/>
      <c r="C167" s="291" t="s">
        <v>536</v>
      </c>
      <c r="D167" s="26" t="s">
        <v>301</v>
      </c>
      <c r="E167" s="128"/>
      <c r="F167" s="32" t="s">
        <v>640</v>
      </c>
      <c r="G167" s="27" t="s">
        <v>349</v>
      </c>
      <c r="H167" s="126"/>
      <c r="I167" s="27"/>
      <c r="J167" s="126"/>
      <c r="K167" s="32"/>
      <c r="L167" s="27"/>
      <c r="M167" s="32"/>
      <c r="N167" s="126"/>
      <c r="O167" s="27"/>
      <c r="P167" s="126"/>
      <c r="Q167" s="27"/>
      <c r="R167" s="126"/>
      <c r="S167" s="126"/>
      <c r="T167" s="26" t="s">
        <v>641</v>
      </c>
      <c r="U167" s="26" t="s">
        <v>547</v>
      </c>
      <c r="V167" s="36" t="s">
        <v>642</v>
      </c>
    </row>
    <row r="168" spans="1:22" ht="86.25" customHeight="1">
      <c r="A168" s="24"/>
      <c r="B168" s="37" t="s">
        <v>270</v>
      </c>
      <c r="C168" s="37"/>
      <c r="D168" s="26"/>
      <c r="E168" s="128"/>
      <c r="F168" s="32"/>
      <c r="G168" s="27"/>
      <c r="H168" s="26"/>
      <c r="I168" s="27"/>
      <c r="J168" s="26"/>
      <c r="K168" s="272"/>
      <c r="L168" s="272"/>
      <c r="M168" s="272"/>
      <c r="N168" s="26"/>
      <c r="O168" s="27"/>
      <c r="P168" s="26"/>
      <c r="Q168" s="27"/>
      <c r="R168" s="26"/>
      <c r="S168" s="26"/>
      <c r="T168" s="26"/>
      <c r="U168" s="26"/>
      <c r="V168" s="36"/>
    </row>
    <row r="169" spans="1:22" ht="76.5" customHeight="1">
      <c r="A169" s="24">
        <v>45689</v>
      </c>
      <c r="B169" s="37" t="s">
        <v>248</v>
      </c>
      <c r="C169" s="26" t="s">
        <v>361</v>
      </c>
      <c r="D169" s="26" t="s">
        <v>306</v>
      </c>
      <c r="E169" s="128">
        <v>1</v>
      </c>
      <c r="F169" s="32">
        <v>45692</v>
      </c>
      <c r="G169" s="26">
        <v>2024</v>
      </c>
      <c r="H169" s="26"/>
      <c r="I169" s="27"/>
      <c r="J169" s="26"/>
      <c r="K169" s="32">
        <v>45692</v>
      </c>
      <c r="L169" s="27">
        <v>1</v>
      </c>
      <c r="M169" s="26" t="s">
        <v>340</v>
      </c>
      <c r="N169" s="26"/>
      <c r="O169" s="27"/>
      <c r="P169" s="26"/>
      <c r="Q169" s="27"/>
      <c r="R169" s="26"/>
      <c r="S169" s="26"/>
      <c r="T169" s="26"/>
      <c r="U169" s="26" t="s">
        <v>341</v>
      </c>
      <c r="V169" s="36"/>
    </row>
    <row r="170" spans="1:22" ht="65.25" customHeight="1" thickBot="1">
      <c r="A170" s="63"/>
      <c r="B170" s="64" t="s">
        <v>249</v>
      </c>
      <c r="C170" s="64"/>
      <c r="D170" s="64"/>
      <c r="E170" s="136"/>
      <c r="F170" s="64"/>
      <c r="G170" s="64"/>
      <c r="H170" s="64"/>
      <c r="I170" s="135"/>
      <c r="J170" s="66"/>
      <c r="K170" s="64"/>
      <c r="L170" s="135"/>
      <c r="M170" s="66"/>
      <c r="N170" s="64"/>
      <c r="O170" s="135"/>
      <c r="P170" s="64"/>
      <c r="Q170" s="135"/>
      <c r="R170" s="64"/>
      <c r="S170" s="64"/>
      <c r="T170" s="64"/>
      <c r="U170" s="64"/>
      <c r="V170" s="67"/>
    </row>
    <row r="172" spans="1:22" s="310" customFormat="1" ht="37.5" hidden="1" customHeight="1">
      <c r="A172" s="308"/>
      <c r="B172" s="308" t="s">
        <v>278</v>
      </c>
      <c r="C172" s="308"/>
      <c r="D172" s="308"/>
      <c r="E172" s="308">
        <f>SUM(E7:E170)</f>
        <v>14</v>
      </c>
      <c r="F172" s="308"/>
      <c r="G172" s="308"/>
      <c r="H172" s="308"/>
      <c r="I172" s="308">
        <f>SUM(I7:I170)</f>
        <v>0</v>
      </c>
      <c r="J172" s="308"/>
      <c r="K172" s="308"/>
      <c r="L172" s="308">
        <f>SUM(L7:L170)</f>
        <v>10</v>
      </c>
      <c r="M172" s="308"/>
      <c r="N172" s="308"/>
      <c r="O172" s="308">
        <f>SUM(O7:O170)</f>
        <v>2</v>
      </c>
      <c r="P172" s="308"/>
      <c r="Q172" s="308">
        <f>SUM(Q7:Q170)</f>
        <v>0</v>
      </c>
      <c r="R172" s="308"/>
      <c r="S172" s="308"/>
      <c r="T172" s="308"/>
      <c r="U172" s="308"/>
      <c r="V172" s="309"/>
    </row>
    <row r="173" spans="1:22" hidden="1"/>
    <row r="174" spans="1:22" hidden="1"/>
    <row r="175" spans="1:22" hidden="1"/>
    <row r="176" spans="1:22" hidden="1">
      <c r="E176" s="284">
        <f>SUM(E7:E170)</f>
        <v>14</v>
      </c>
    </row>
    <row r="177" hidden="1"/>
  </sheetData>
  <mergeCells count="80">
    <mergeCell ref="B146:B152"/>
    <mergeCell ref="B153:B155"/>
    <mergeCell ref="B144:B145"/>
    <mergeCell ref="C139:C140"/>
    <mergeCell ref="C120:C122"/>
    <mergeCell ref="B139:B141"/>
    <mergeCell ref="B120:B123"/>
    <mergeCell ref="B124:B130"/>
    <mergeCell ref="B131:B138"/>
    <mergeCell ref="C100:C102"/>
    <mergeCell ref="B7:B17"/>
    <mergeCell ref="A3:A5"/>
    <mergeCell ref="C19:C21"/>
    <mergeCell ref="C64:C65"/>
    <mergeCell ref="C8:C9"/>
    <mergeCell ref="C12:C13"/>
    <mergeCell ref="C42:C45"/>
    <mergeCell ref="C55:C56"/>
    <mergeCell ref="C35:C36"/>
    <mergeCell ref="G3:G5"/>
    <mergeCell ref="B18:B25"/>
    <mergeCell ref="C24:C25"/>
    <mergeCell ref="B88:B92"/>
    <mergeCell ref="C90:C92"/>
    <mergeCell ref="B58:B59"/>
    <mergeCell ref="B28:B29"/>
    <mergeCell ref="B26:B27"/>
    <mergeCell ref="B37:B40"/>
    <mergeCell ref="C38:C40"/>
    <mergeCell ref="C49:C53"/>
    <mergeCell ref="B30:B32"/>
    <mergeCell ref="B35:B36"/>
    <mergeCell ref="B49:B54"/>
    <mergeCell ref="B33:B34"/>
    <mergeCell ref="C146:C150"/>
    <mergeCell ref="U1:V1"/>
    <mergeCell ref="A6:V6"/>
    <mergeCell ref="V4:V5"/>
    <mergeCell ref="U4:U5"/>
    <mergeCell ref="A2:V2"/>
    <mergeCell ref="H4:J4"/>
    <mergeCell ref="K4:M4"/>
    <mergeCell ref="H3:V3"/>
    <mergeCell ref="B3:B5"/>
    <mergeCell ref="C3:C5"/>
    <mergeCell ref="D3:D5"/>
    <mergeCell ref="F3:F5"/>
    <mergeCell ref="N4:S4"/>
    <mergeCell ref="E4:E5"/>
    <mergeCell ref="B64:B67"/>
    <mergeCell ref="B161:B162"/>
    <mergeCell ref="C161:C162"/>
    <mergeCell ref="C144:C145"/>
    <mergeCell ref="B72:B76"/>
    <mergeCell ref="B77:B80"/>
    <mergeCell ref="B93:B99"/>
    <mergeCell ref="B85:B87"/>
    <mergeCell ref="C86:C87"/>
    <mergeCell ref="C72:C76"/>
    <mergeCell ref="B107:B118"/>
    <mergeCell ref="C108:C109"/>
    <mergeCell ref="C111:C115"/>
    <mergeCell ref="C117:C118"/>
    <mergeCell ref="C156:C159"/>
    <mergeCell ref="C132:C138"/>
    <mergeCell ref="C126:C128"/>
    <mergeCell ref="C152:C155"/>
    <mergeCell ref="B163:B167"/>
    <mergeCell ref="B55:B57"/>
    <mergeCell ref="C46:C47"/>
    <mergeCell ref="B42:B47"/>
    <mergeCell ref="B83:B84"/>
    <mergeCell ref="C163:C166"/>
    <mergeCell ref="B81:B82"/>
    <mergeCell ref="B68:B69"/>
    <mergeCell ref="B100:B102"/>
    <mergeCell ref="B156:B159"/>
    <mergeCell ref="C93:C98"/>
    <mergeCell ref="C81:C82"/>
    <mergeCell ref="C77:C79"/>
  </mergeCells>
  <phoneticPr fontId="1" type="noConversion"/>
  <pageMargins left="0.15748031496062992" right="0.15748031496062992" top="0.59055118110236227" bottom="0.39370078740157483" header="0.31496062992125984" footer="0.31496062992125984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P21"/>
  <sheetViews>
    <sheetView view="pageBreakPreview" zoomScale="75" zoomScaleSheetLayoutView="75" workbookViewId="0">
      <pane ySplit="5" topLeftCell="A6" activePane="bottomLeft" state="frozen"/>
      <selection pane="bottomLeft" activeCell="B6" sqref="B6"/>
    </sheetView>
  </sheetViews>
  <sheetFormatPr defaultRowHeight="17.25"/>
  <cols>
    <col min="1" max="1" width="6.85546875" style="312" customWidth="1"/>
    <col min="2" max="2" width="58.42578125" style="312" customWidth="1"/>
    <col min="3" max="3" width="7.28515625" style="312" customWidth="1"/>
    <col min="4" max="4" width="6.140625" style="312" customWidth="1"/>
    <col min="5" max="5" width="9.28515625" style="312" customWidth="1"/>
    <col min="6" max="6" width="5.85546875" style="312" customWidth="1"/>
    <col min="7" max="7" width="11.28515625" style="312" customWidth="1"/>
    <col min="8" max="8" width="7.140625" style="312" customWidth="1"/>
    <col min="9" max="9" width="8.5703125" style="312" customWidth="1"/>
    <col min="10" max="10" width="5.7109375" style="312" customWidth="1"/>
    <col min="11" max="11" width="8.140625" style="312" customWidth="1"/>
    <col min="12" max="12" width="5.7109375" style="312" customWidth="1"/>
    <col min="13" max="13" width="6.5703125" style="313" customWidth="1"/>
    <col min="14" max="14" width="7" style="312" customWidth="1"/>
    <col min="15" max="15" width="6.7109375" style="312" customWidth="1"/>
    <col min="16" max="16" width="7.140625" style="312" customWidth="1"/>
    <col min="17" max="16384" width="9.140625" style="312"/>
  </cols>
  <sheetData>
    <row r="1" spans="1:16" ht="20.25">
      <c r="P1" s="194" t="s">
        <v>96</v>
      </c>
    </row>
    <row r="2" spans="1:16" ht="23.25">
      <c r="A2" s="501" t="s">
        <v>24</v>
      </c>
      <c r="B2" s="501"/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2"/>
    </row>
    <row r="3" spans="1:16" ht="18" thickBot="1"/>
    <row r="4" spans="1:16" ht="39" customHeight="1" thickBot="1">
      <c r="A4" s="493" t="s">
        <v>19</v>
      </c>
      <c r="B4" s="495" t="s">
        <v>100</v>
      </c>
      <c r="C4" s="497" t="s">
        <v>255</v>
      </c>
      <c r="D4" s="498"/>
      <c r="E4" s="499"/>
      <c r="F4" s="499"/>
      <c r="G4" s="499"/>
      <c r="H4" s="499"/>
      <c r="I4" s="499"/>
      <c r="J4" s="499"/>
      <c r="K4" s="499"/>
      <c r="L4" s="499"/>
      <c r="M4" s="499"/>
      <c r="N4" s="499"/>
      <c r="O4" s="499"/>
      <c r="P4" s="500"/>
    </row>
    <row r="5" spans="1:16" ht="212.25" customHeight="1" thickBot="1">
      <c r="A5" s="494"/>
      <c r="B5" s="496"/>
      <c r="C5" s="314" t="s">
        <v>20</v>
      </c>
      <c r="D5" s="315" t="s">
        <v>5</v>
      </c>
      <c r="E5" s="315" t="s">
        <v>21</v>
      </c>
      <c r="F5" s="315" t="s">
        <v>5</v>
      </c>
      <c r="G5" s="315" t="s">
        <v>22</v>
      </c>
      <c r="H5" s="315" t="s">
        <v>5</v>
      </c>
      <c r="I5" s="315" t="s">
        <v>6</v>
      </c>
      <c r="J5" s="315" t="s">
        <v>5</v>
      </c>
      <c r="K5" s="316" t="s">
        <v>25</v>
      </c>
      <c r="L5" s="315" t="s">
        <v>5</v>
      </c>
      <c r="M5" s="316" t="s">
        <v>122</v>
      </c>
      <c r="N5" s="317" t="s">
        <v>5</v>
      </c>
      <c r="O5" s="318" t="s">
        <v>23</v>
      </c>
      <c r="P5" s="319" t="s">
        <v>5</v>
      </c>
    </row>
    <row r="6" spans="1:16" ht="141.75" customHeight="1">
      <c r="A6" s="320">
        <v>1</v>
      </c>
      <c r="B6" s="321" t="s">
        <v>657</v>
      </c>
      <c r="C6" s="322">
        <f>D6+5</f>
        <v>6</v>
      </c>
      <c r="D6" s="322">
        <f>1</f>
        <v>1</v>
      </c>
      <c r="E6" s="322">
        <f>F6+2</f>
        <v>5</v>
      </c>
      <c r="F6" s="322">
        <v>3</v>
      </c>
      <c r="G6" s="322">
        <f>H6+4</f>
        <v>4</v>
      </c>
      <c r="H6" s="322">
        <v>0</v>
      </c>
      <c r="I6" s="322">
        <f t="shared" ref="I6:M6" si="0">J6</f>
        <v>0</v>
      </c>
      <c r="J6" s="322">
        <v>0</v>
      </c>
      <c r="K6" s="322">
        <f t="shared" si="0"/>
        <v>0</v>
      </c>
      <c r="L6" s="322">
        <v>0</v>
      </c>
      <c r="M6" s="322">
        <f t="shared" si="0"/>
        <v>0</v>
      </c>
      <c r="N6" s="322">
        <v>0</v>
      </c>
      <c r="O6" s="323">
        <f>C6+E6+G6+I6+K6+M6</f>
        <v>15</v>
      </c>
      <c r="P6" s="324">
        <f>N6+L6+J6+H6+F6+D6</f>
        <v>4</v>
      </c>
    </row>
    <row r="7" spans="1:16" ht="54" customHeight="1">
      <c r="A7" s="325">
        <v>2</v>
      </c>
      <c r="B7" s="326" t="s">
        <v>260</v>
      </c>
      <c r="C7" s="327">
        <f t="shared" ref="C7:C18" si="1">D7</f>
        <v>3</v>
      </c>
      <c r="D7" s="327">
        <f>3</f>
        <v>3</v>
      </c>
      <c r="E7" s="327">
        <f t="shared" ref="E7" si="2">F7</f>
        <v>0</v>
      </c>
      <c r="F7" s="327">
        <v>0</v>
      </c>
      <c r="G7" s="327">
        <f t="shared" ref="G7" si="3">H7</f>
        <v>8</v>
      </c>
      <c r="H7" s="327">
        <f>8</f>
        <v>8</v>
      </c>
      <c r="I7" s="327">
        <f t="shared" ref="I7" si="4">J7</f>
        <v>6</v>
      </c>
      <c r="J7" s="327">
        <v>6</v>
      </c>
      <c r="K7" s="327">
        <f t="shared" ref="K7" si="5">L7</f>
        <v>12</v>
      </c>
      <c r="L7" s="327">
        <f>12</f>
        <v>12</v>
      </c>
      <c r="M7" s="327">
        <f t="shared" ref="M7" si="6">N7</f>
        <v>14</v>
      </c>
      <c r="N7" s="328">
        <f>14</f>
        <v>14</v>
      </c>
      <c r="O7" s="329">
        <f>C7+E7+G7+I7+K7+M7</f>
        <v>43</v>
      </c>
      <c r="P7" s="330">
        <f t="shared" ref="P7:P16" si="7">N7+L7+J7+H7+F7+D7</f>
        <v>43</v>
      </c>
    </row>
    <row r="8" spans="1:16" ht="54.75" customHeight="1">
      <c r="A8" s="331">
        <v>3</v>
      </c>
      <c r="B8" s="326" t="s">
        <v>121</v>
      </c>
      <c r="C8" s="332">
        <f>D8+2</f>
        <v>2</v>
      </c>
      <c r="D8" s="332">
        <v>0</v>
      </c>
      <c r="E8" s="332">
        <f>F8+2</f>
        <v>3</v>
      </c>
      <c r="F8" s="332">
        <v>1</v>
      </c>
      <c r="G8" s="332">
        <f>H8+2</f>
        <v>2</v>
      </c>
      <c r="H8" s="332">
        <v>0</v>
      </c>
      <c r="I8" s="332">
        <f t="shared" ref="I8" si="8">J8</f>
        <v>0</v>
      </c>
      <c r="J8" s="332">
        <v>0</v>
      </c>
      <c r="K8" s="332">
        <f>L8+2</f>
        <v>2</v>
      </c>
      <c r="L8" s="332">
        <v>0</v>
      </c>
      <c r="M8" s="332">
        <f t="shared" ref="M8" si="9">N8</f>
        <v>0</v>
      </c>
      <c r="N8" s="332">
        <v>0</v>
      </c>
      <c r="O8" s="329">
        <f t="shared" ref="O8:O16" si="10">C8+E8+G8+I8+K8+M8</f>
        <v>9</v>
      </c>
      <c r="P8" s="330">
        <f t="shared" si="7"/>
        <v>1</v>
      </c>
    </row>
    <row r="9" spans="1:16" ht="69" customHeight="1">
      <c r="A9" s="325">
        <v>4</v>
      </c>
      <c r="B9" s="333" t="s">
        <v>115</v>
      </c>
      <c r="C9" s="327">
        <f t="shared" si="1"/>
        <v>0</v>
      </c>
      <c r="D9" s="327">
        <v>0</v>
      </c>
      <c r="E9" s="327">
        <f t="shared" ref="E9" si="11">F9</f>
        <v>0</v>
      </c>
      <c r="F9" s="327">
        <v>0</v>
      </c>
      <c r="G9" s="327">
        <f t="shared" ref="G9" si="12">H9</f>
        <v>0</v>
      </c>
      <c r="H9" s="327">
        <v>0</v>
      </c>
      <c r="I9" s="327">
        <f t="shared" ref="I9" si="13">J9</f>
        <v>0</v>
      </c>
      <c r="J9" s="327">
        <v>0</v>
      </c>
      <c r="K9" s="327">
        <f t="shared" ref="K9" si="14">L9</f>
        <v>0</v>
      </c>
      <c r="L9" s="327">
        <v>0</v>
      </c>
      <c r="M9" s="327">
        <f>N9+2</f>
        <v>3</v>
      </c>
      <c r="N9" s="328">
        <f>1</f>
        <v>1</v>
      </c>
      <c r="O9" s="329">
        <f t="shared" si="10"/>
        <v>3</v>
      </c>
      <c r="P9" s="330">
        <f t="shared" si="7"/>
        <v>1</v>
      </c>
    </row>
    <row r="10" spans="1:16" ht="51" customHeight="1">
      <c r="A10" s="325">
        <v>5</v>
      </c>
      <c r="B10" s="326" t="s">
        <v>261</v>
      </c>
      <c r="C10" s="332">
        <f t="shared" si="1"/>
        <v>0</v>
      </c>
      <c r="D10" s="332">
        <v>0</v>
      </c>
      <c r="E10" s="332">
        <f>F10+1</f>
        <v>1</v>
      </c>
      <c r="F10" s="332">
        <v>0</v>
      </c>
      <c r="G10" s="332">
        <f t="shared" ref="G10" si="15">H10</f>
        <v>0</v>
      </c>
      <c r="H10" s="327">
        <v>0</v>
      </c>
      <c r="I10" s="332">
        <f t="shared" ref="I10" si="16">J10</f>
        <v>0</v>
      </c>
      <c r="J10" s="327">
        <v>0</v>
      </c>
      <c r="K10" s="332">
        <f t="shared" ref="K10" si="17">L10</f>
        <v>0</v>
      </c>
      <c r="L10" s="327">
        <v>0</v>
      </c>
      <c r="M10" s="332">
        <f>N10+1</f>
        <v>1</v>
      </c>
      <c r="N10" s="328">
        <v>0</v>
      </c>
      <c r="O10" s="329">
        <f t="shared" si="10"/>
        <v>2</v>
      </c>
      <c r="P10" s="330">
        <f t="shared" si="7"/>
        <v>0</v>
      </c>
    </row>
    <row r="11" spans="1:16" ht="44.25" hidden="1" customHeight="1">
      <c r="A11" s="331">
        <v>6</v>
      </c>
      <c r="B11" s="334" t="s">
        <v>275</v>
      </c>
      <c r="C11" s="327">
        <f t="shared" si="1"/>
        <v>0</v>
      </c>
      <c r="D11" s="327">
        <v>0</v>
      </c>
      <c r="E11" s="327">
        <f t="shared" ref="E11" si="18">F11</f>
        <v>0</v>
      </c>
      <c r="F11" s="327">
        <v>0</v>
      </c>
      <c r="G11" s="327">
        <f t="shared" ref="G11" si="19">H11</f>
        <v>0</v>
      </c>
      <c r="H11" s="327">
        <v>0</v>
      </c>
      <c r="I11" s="327">
        <f t="shared" ref="I11" si="20">J11</f>
        <v>0</v>
      </c>
      <c r="J11" s="327">
        <v>0</v>
      </c>
      <c r="K11" s="327">
        <f t="shared" ref="K11" si="21">L11</f>
        <v>0</v>
      </c>
      <c r="L11" s="327">
        <v>0</v>
      </c>
      <c r="M11" s="327">
        <f t="shared" ref="M11" si="22">N11</f>
        <v>0</v>
      </c>
      <c r="N11" s="328">
        <v>0</v>
      </c>
      <c r="O11" s="329">
        <f t="shared" si="10"/>
        <v>0</v>
      </c>
      <c r="P11" s="330">
        <f t="shared" si="7"/>
        <v>0</v>
      </c>
    </row>
    <row r="12" spans="1:16" ht="39.75" hidden="1" customHeight="1">
      <c r="A12" s="325">
        <v>7</v>
      </c>
      <c r="B12" s="335" t="s">
        <v>262</v>
      </c>
      <c r="C12" s="332">
        <f t="shared" si="1"/>
        <v>0</v>
      </c>
      <c r="D12" s="332">
        <v>0</v>
      </c>
      <c r="E12" s="332">
        <f t="shared" ref="E12" si="23">F12</f>
        <v>0</v>
      </c>
      <c r="F12" s="332">
        <v>0</v>
      </c>
      <c r="G12" s="332">
        <f t="shared" ref="G12" si="24">H12</f>
        <v>0</v>
      </c>
      <c r="H12" s="327">
        <v>0</v>
      </c>
      <c r="I12" s="332">
        <f t="shared" ref="I12" si="25">J12</f>
        <v>0</v>
      </c>
      <c r="J12" s="327">
        <v>0</v>
      </c>
      <c r="K12" s="332">
        <f t="shared" ref="K12" si="26">L12</f>
        <v>0</v>
      </c>
      <c r="L12" s="327">
        <v>0</v>
      </c>
      <c r="M12" s="332">
        <f t="shared" ref="M12" si="27">N12</f>
        <v>0</v>
      </c>
      <c r="N12" s="328">
        <v>0</v>
      </c>
      <c r="O12" s="336">
        <f t="shared" si="10"/>
        <v>0</v>
      </c>
      <c r="P12" s="337">
        <f t="shared" si="7"/>
        <v>0</v>
      </c>
    </row>
    <row r="13" spans="1:16" ht="39.75" hidden="1" customHeight="1">
      <c r="A13" s="325">
        <v>8</v>
      </c>
      <c r="B13" s="334" t="s">
        <v>264</v>
      </c>
      <c r="C13" s="327">
        <f t="shared" si="1"/>
        <v>0</v>
      </c>
      <c r="D13" s="327">
        <v>0</v>
      </c>
      <c r="E13" s="327">
        <f t="shared" ref="E13" si="28">F13</f>
        <v>0</v>
      </c>
      <c r="F13" s="327">
        <v>0</v>
      </c>
      <c r="G13" s="327">
        <f t="shared" ref="G13" si="29">H13</f>
        <v>0</v>
      </c>
      <c r="H13" s="327">
        <v>0</v>
      </c>
      <c r="I13" s="327">
        <f t="shared" ref="I13" si="30">J13</f>
        <v>0</v>
      </c>
      <c r="J13" s="327">
        <v>0</v>
      </c>
      <c r="K13" s="327">
        <f t="shared" ref="K13" si="31">L13</f>
        <v>0</v>
      </c>
      <c r="L13" s="327">
        <v>0</v>
      </c>
      <c r="M13" s="327">
        <f t="shared" ref="M13" si="32">N13</f>
        <v>0</v>
      </c>
      <c r="N13" s="328">
        <v>0</v>
      </c>
      <c r="O13" s="338">
        <f t="shared" si="10"/>
        <v>0</v>
      </c>
      <c r="P13" s="330">
        <f t="shared" si="7"/>
        <v>0</v>
      </c>
    </row>
    <row r="14" spans="1:16" ht="39.75" hidden="1" customHeight="1">
      <c r="A14" s="331">
        <v>9</v>
      </c>
      <c r="B14" s="339" t="s">
        <v>277</v>
      </c>
      <c r="C14" s="332">
        <f t="shared" si="1"/>
        <v>0</v>
      </c>
      <c r="D14" s="332">
        <v>0</v>
      </c>
      <c r="E14" s="332">
        <f t="shared" ref="E14" si="33">F14</f>
        <v>0</v>
      </c>
      <c r="F14" s="332">
        <v>0</v>
      </c>
      <c r="G14" s="332">
        <f t="shared" ref="G14" si="34">H14</f>
        <v>0</v>
      </c>
      <c r="H14" s="327">
        <v>0</v>
      </c>
      <c r="I14" s="332">
        <f t="shared" ref="I14" si="35">J14</f>
        <v>0</v>
      </c>
      <c r="J14" s="327">
        <v>0</v>
      </c>
      <c r="K14" s="332">
        <f t="shared" ref="K14" si="36">L14</f>
        <v>0</v>
      </c>
      <c r="L14" s="327">
        <v>0</v>
      </c>
      <c r="M14" s="332">
        <f t="shared" ref="M14" si="37">N14</f>
        <v>0</v>
      </c>
      <c r="N14" s="328">
        <v>0</v>
      </c>
      <c r="O14" s="338">
        <f t="shared" ref="O14:O15" si="38">C14+E14+G14+I14+K14+M14</f>
        <v>0</v>
      </c>
      <c r="P14" s="330">
        <f t="shared" ref="P14:P15" si="39">N14+L14+J14+H14+F14+D14</f>
        <v>0</v>
      </c>
    </row>
    <row r="15" spans="1:16" ht="39.75" hidden="1" customHeight="1">
      <c r="A15" s="325">
        <v>10</v>
      </c>
      <c r="B15" s="339" t="s">
        <v>276</v>
      </c>
      <c r="C15" s="327">
        <f t="shared" si="1"/>
        <v>0</v>
      </c>
      <c r="D15" s="327">
        <v>0</v>
      </c>
      <c r="E15" s="327">
        <f t="shared" ref="E15" si="40">F15</f>
        <v>0</v>
      </c>
      <c r="F15" s="327">
        <v>0</v>
      </c>
      <c r="G15" s="327">
        <f t="shared" ref="G15" si="41">H15</f>
        <v>0</v>
      </c>
      <c r="H15" s="327">
        <v>0</v>
      </c>
      <c r="I15" s="327">
        <f t="shared" ref="I15" si="42">J15</f>
        <v>0</v>
      </c>
      <c r="J15" s="327">
        <v>0</v>
      </c>
      <c r="K15" s="327">
        <f t="shared" ref="K15" si="43">L15</f>
        <v>0</v>
      </c>
      <c r="L15" s="327">
        <v>0</v>
      </c>
      <c r="M15" s="327">
        <f t="shared" ref="M15" si="44">N15</f>
        <v>0</v>
      </c>
      <c r="N15" s="328">
        <v>0</v>
      </c>
      <c r="O15" s="338">
        <f t="shared" si="38"/>
        <v>0</v>
      </c>
      <c r="P15" s="330">
        <f t="shared" si="39"/>
        <v>0</v>
      </c>
    </row>
    <row r="16" spans="1:16" ht="39.75" hidden="1" customHeight="1">
      <c r="A16" s="325">
        <v>11</v>
      </c>
      <c r="B16" s="334" t="s">
        <v>274</v>
      </c>
      <c r="C16" s="332">
        <f t="shared" si="1"/>
        <v>0</v>
      </c>
      <c r="D16" s="332">
        <v>0</v>
      </c>
      <c r="E16" s="332">
        <f t="shared" ref="E16" si="45">F16</f>
        <v>0</v>
      </c>
      <c r="F16" s="332">
        <v>0</v>
      </c>
      <c r="G16" s="332">
        <f t="shared" ref="G16" si="46">H16</f>
        <v>0</v>
      </c>
      <c r="H16" s="327">
        <v>0</v>
      </c>
      <c r="I16" s="332">
        <f t="shared" ref="I16" si="47">J16</f>
        <v>0</v>
      </c>
      <c r="J16" s="327">
        <v>0</v>
      </c>
      <c r="K16" s="332">
        <f t="shared" ref="K16" si="48">L16</f>
        <v>0</v>
      </c>
      <c r="L16" s="327">
        <v>0</v>
      </c>
      <c r="M16" s="332">
        <f t="shared" ref="M16" si="49">N16</f>
        <v>0</v>
      </c>
      <c r="N16" s="328">
        <v>0</v>
      </c>
      <c r="O16" s="338">
        <f t="shared" si="10"/>
        <v>0</v>
      </c>
      <c r="P16" s="330">
        <f t="shared" si="7"/>
        <v>0</v>
      </c>
    </row>
    <row r="17" spans="1:16" ht="37.5" hidden="1" customHeight="1">
      <c r="A17" s="340">
        <v>12</v>
      </c>
      <c r="B17" s="341" t="s">
        <v>297</v>
      </c>
      <c r="C17" s="327">
        <f t="shared" si="1"/>
        <v>0</v>
      </c>
      <c r="D17" s="327">
        <v>0</v>
      </c>
      <c r="E17" s="327">
        <f t="shared" ref="E17" si="50">F17</f>
        <v>0</v>
      </c>
      <c r="F17" s="327">
        <v>0</v>
      </c>
      <c r="G17" s="327">
        <f t="shared" ref="G17" si="51">H17</f>
        <v>0</v>
      </c>
      <c r="H17" s="327">
        <v>0</v>
      </c>
      <c r="I17" s="327">
        <f t="shared" ref="I17" si="52">J17</f>
        <v>0</v>
      </c>
      <c r="J17" s="327">
        <v>0</v>
      </c>
      <c r="K17" s="327">
        <f t="shared" ref="K17" si="53">L17</f>
        <v>0</v>
      </c>
      <c r="L17" s="327">
        <v>0</v>
      </c>
      <c r="M17" s="327">
        <f t="shared" ref="M17" si="54">N17</f>
        <v>0</v>
      </c>
      <c r="N17" s="328">
        <v>0</v>
      </c>
      <c r="O17" s="338">
        <f t="shared" ref="O17" si="55">C17+E17+G17+I17+K17+M17</f>
        <v>0</v>
      </c>
      <c r="P17" s="330">
        <f t="shared" ref="P17" si="56">N17+L17+J17+H17+F17+D17</f>
        <v>0</v>
      </c>
    </row>
    <row r="18" spans="1:16" ht="37.5" hidden="1" customHeight="1">
      <c r="A18" s="340">
        <v>13</v>
      </c>
      <c r="B18" s="341" t="s">
        <v>296</v>
      </c>
      <c r="C18" s="332">
        <f t="shared" si="1"/>
        <v>0</v>
      </c>
      <c r="D18" s="332">
        <v>0</v>
      </c>
      <c r="E18" s="332">
        <f t="shared" ref="E18" si="57">F18</f>
        <v>0</v>
      </c>
      <c r="F18" s="332">
        <v>0</v>
      </c>
      <c r="G18" s="332">
        <f t="shared" ref="G18" si="58">H18</f>
        <v>0</v>
      </c>
      <c r="H18" s="327">
        <v>0</v>
      </c>
      <c r="I18" s="332">
        <f t="shared" ref="I18" si="59">J18</f>
        <v>0</v>
      </c>
      <c r="J18" s="327">
        <v>0</v>
      </c>
      <c r="K18" s="332">
        <f t="shared" ref="K18" si="60">L18</f>
        <v>0</v>
      </c>
      <c r="L18" s="327">
        <v>0</v>
      </c>
      <c r="M18" s="332">
        <f t="shared" ref="M18" si="61">N18</f>
        <v>0</v>
      </c>
      <c r="N18" s="328">
        <v>0</v>
      </c>
      <c r="O18" s="338">
        <f t="shared" ref="O18" si="62">C18+E18+G18+I18+K18+M18</f>
        <v>0</v>
      </c>
      <c r="P18" s="330">
        <f t="shared" ref="P18" si="63">N18+L18+J18+H18+F18+D18</f>
        <v>0</v>
      </c>
    </row>
    <row r="19" spans="1:16" ht="42" customHeight="1" thickBot="1">
      <c r="A19" s="342"/>
      <c r="B19" s="343" t="s">
        <v>26</v>
      </c>
      <c r="C19" s="344">
        <f>SUM(C6:C18)</f>
        <v>11</v>
      </c>
      <c r="D19" s="344">
        <f t="shared" ref="D19:N19" si="64">SUM(D6:D18)</f>
        <v>4</v>
      </c>
      <c r="E19" s="344">
        <f t="shared" si="64"/>
        <v>9</v>
      </c>
      <c r="F19" s="344">
        <f t="shared" si="64"/>
        <v>4</v>
      </c>
      <c r="G19" s="344">
        <f t="shared" si="64"/>
        <v>14</v>
      </c>
      <c r="H19" s="344">
        <f t="shared" si="64"/>
        <v>8</v>
      </c>
      <c r="I19" s="344">
        <f t="shared" si="64"/>
        <v>6</v>
      </c>
      <c r="J19" s="344">
        <f t="shared" si="64"/>
        <v>6</v>
      </c>
      <c r="K19" s="344">
        <f t="shared" si="64"/>
        <v>14</v>
      </c>
      <c r="L19" s="344">
        <f t="shared" si="64"/>
        <v>12</v>
      </c>
      <c r="M19" s="344">
        <f t="shared" si="64"/>
        <v>18</v>
      </c>
      <c r="N19" s="345">
        <f t="shared" si="64"/>
        <v>15</v>
      </c>
      <c r="O19" s="346">
        <f>SUM(O6:O18)</f>
        <v>72</v>
      </c>
      <c r="P19" s="345">
        <f>SUM(P6:P18)</f>
        <v>49</v>
      </c>
    </row>
    <row r="20" spans="1:16">
      <c r="A20" s="347"/>
    </row>
    <row r="21" spans="1:16">
      <c r="A21" s="347"/>
    </row>
  </sheetData>
  <mergeCells count="4">
    <mergeCell ref="A4:A5"/>
    <mergeCell ref="B4:B5"/>
    <mergeCell ref="C4:P4"/>
    <mergeCell ref="A2:P2"/>
  </mergeCells>
  <phoneticPr fontId="1" type="noConversion"/>
  <pageMargins left="0.51181102362204722" right="0.27559055118110237" top="0.74803149606299213" bottom="0.74803149606299213" header="0" footer="0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X141"/>
  <sheetViews>
    <sheetView tabSelected="1" view="pageBreakPreview" zoomScaleSheetLayoutView="100" workbookViewId="0">
      <pane xSplit="1" ySplit="6" topLeftCell="B130" activePane="bottomRight" state="frozen"/>
      <selection pane="topRight" activeCell="B1" sqref="B1"/>
      <selection pane="bottomLeft" activeCell="A7" sqref="A7"/>
      <selection pane="bottomRight" activeCell="F99" sqref="F99"/>
    </sheetView>
  </sheetViews>
  <sheetFormatPr defaultRowHeight="35.25" customHeight="1"/>
  <cols>
    <col min="1" max="1" width="6" style="109" customWidth="1"/>
    <col min="2" max="2" width="65.7109375" style="109" customWidth="1"/>
    <col min="3" max="3" width="4.7109375" style="348" customWidth="1"/>
    <col min="4" max="4" width="6.85546875" style="348" customWidth="1"/>
    <col min="5" max="5" width="5" style="348" customWidth="1"/>
    <col min="6" max="6" width="6.42578125" style="348" customWidth="1"/>
    <col min="7" max="7" width="4.7109375" style="348" customWidth="1"/>
    <col min="8" max="8" width="6.42578125" style="348" customWidth="1"/>
    <col min="9" max="9" width="5" style="348" customWidth="1"/>
    <col min="10" max="10" width="6.7109375" style="348" customWidth="1"/>
    <col min="11" max="11" width="5" style="348" customWidth="1"/>
    <col min="12" max="12" width="8.28515625" style="348" customWidth="1"/>
    <col min="13" max="13" width="8.140625" style="348" customWidth="1"/>
    <col min="14" max="16384" width="9.140625" style="109"/>
  </cols>
  <sheetData>
    <row r="1" spans="1:24" ht="19.5" customHeight="1">
      <c r="K1" s="508" t="s">
        <v>127</v>
      </c>
      <c r="L1" s="508"/>
      <c r="M1" s="508"/>
    </row>
    <row r="2" spans="1:24" ht="17.25" customHeight="1">
      <c r="A2" s="518" t="s">
        <v>256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</row>
    <row r="3" spans="1:24" ht="10.5" customHeight="1" thickBot="1">
      <c r="A3" s="349"/>
      <c r="B3" s="349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1"/>
    </row>
    <row r="4" spans="1:24" ht="17.25" customHeight="1">
      <c r="A4" s="519" t="s">
        <v>2</v>
      </c>
      <c r="B4" s="521" t="s">
        <v>1</v>
      </c>
      <c r="C4" s="503" t="s">
        <v>27</v>
      </c>
      <c r="D4" s="503"/>
      <c r="E4" s="503" t="s">
        <v>28</v>
      </c>
      <c r="F4" s="503"/>
      <c r="G4" s="503" t="s">
        <v>29</v>
      </c>
      <c r="H4" s="503"/>
      <c r="I4" s="503" t="s">
        <v>7</v>
      </c>
      <c r="J4" s="504"/>
      <c r="K4" s="505" t="s">
        <v>23</v>
      </c>
      <c r="L4" s="506"/>
      <c r="M4" s="507"/>
    </row>
    <row r="5" spans="1:24" s="358" customFormat="1" ht="27" customHeight="1" thickBot="1">
      <c r="A5" s="520"/>
      <c r="B5" s="522"/>
      <c r="C5" s="352" t="s">
        <v>175</v>
      </c>
      <c r="D5" s="353" t="s">
        <v>0</v>
      </c>
      <c r="E5" s="352" t="s">
        <v>175</v>
      </c>
      <c r="F5" s="353" t="s">
        <v>0</v>
      </c>
      <c r="G5" s="352" t="s">
        <v>175</v>
      </c>
      <c r="H5" s="353" t="s">
        <v>0</v>
      </c>
      <c r="I5" s="352" t="s">
        <v>175</v>
      </c>
      <c r="J5" s="354" t="s">
        <v>0</v>
      </c>
      <c r="K5" s="355" t="s">
        <v>175</v>
      </c>
      <c r="L5" s="356" t="s">
        <v>0</v>
      </c>
      <c r="M5" s="357" t="s">
        <v>26</v>
      </c>
    </row>
    <row r="6" spans="1:24" s="358" customFormat="1" ht="19.5" customHeight="1">
      <c r="A6" s="509" t="s">
        <v>75</v>
      </c>
      <c r="B6" s="510"/>
      <c r="C6" s="510"/>
      <c r="D6" s="510"/>
      <c r="E6" s="510"/>
      <c r="F6" s="510"/>
      <c r="G6" s="510"/>
      <c r="H6" s="510"/>
      <c r="I6" s="510"/>
      <c r="J6" s="510"/>
      <c r="K6" s="510"/>
      <c r="L6" s="510"/>
      <c r="M6" s="511"/>
    </row>
    <row r="7" spans="1:24" s="358" customFormat="1" ht="18" customHeight="1">
      <c r="A7" s="359">
        <v>1</v>
      </c>
      <c r="B7" s="360" t="s">
        <v>176</v>
      </c>
      <c r="C7" s="361"/>
      <c r="D7" s="361"/>
      <c r="E7" s="361"/>
      <c r="F7" s="361"/>
      <c r="G7" s="361"/>
      <c r="H7" s="361"/>
      <c r="I7" s="361"/>
      <c r="J7" s="362"/>
      <c r="K7" s="363">
        <f t="shared" ref="K7:K18" si="0">C7+E7+G7+I7</f>
        <v>0</v>
      </c>
      <c r="L7" s="361">
        <f t="shared" ref="L7:L18" si="1">D7+F7+H7+J7</f>
        <v>0</v>
      </c>
      <c r="M7" s="364">
        <f t="shared" ref="M7:M19" si="2">K7+L7</f>
        <v>0</v>
      </c>
    </row>
    <row r="8" spans="1:24" s="358" customFormat="1" ht="14.25" customHeight="1">
      <c r="A8" s="359">
        <v>2</v>
      </c>
      <c r="B8" s="360" t="s">
        <v>177</v>
      </c>
      <c r="C8" s="361"/>
      <c r="D8" s="361"/>
      <c r="E8" s="361"/>
      <c r="F8" s="361"/>
      <c r="G8" s="361"/>
      <c r="H8" s="361"/>
      <c r="I8" s="361"/>
      <c r="J8" s="362"/>
      <c r="K8" s="363">
        <f t="shared" si="0"/>
        <v>0</v>
      </c>
      <c r="L8" s="361">
        <f t="shared" si="1"/>
        <v>0</v>
      </c>
      <c r="M8" s="364">
        <f t="shared" si="2"/>
        <v>0</v>
      </c>
    </row>
    <row r="9" spans="1:24" s="358" customFormat="1" ht="17.25" customHeight="1">
      <c r="A9" s="359">
        <v>3</v>
      </c>
      <c r="B9" s="365" t="s">
        <v>178</v>
      </c>
      <c r="C9" s="361"/>
      <c r="D9" s="361"/>
      <c r="E9" s="361"/>
      <c r="F9" s="361"/>
      <c r="G9" s="361"/>
      <c r="H9" s="361"/>
      <c r="I9" s="361"/>
      <c r="J9" s="362"/>
      <c r="K9" s="363">
        <f t="shared" si="0"/>
        <v>0</v>
      </c>
      <c r="L9" s="361">
        <f t="shared" si="1"/>
        <v>0</v>
      </c>
      <c r="M9" s="364">
        <f t="shared" si="2"/>
        <v>0</v>
      </c>
    </row>
    <row r="10" spans="1:24" s="358" customFormat="1" ht="18" customHeight="1">
      <c r="A10" s="359">
        <v>4</v>
      </c>
      <c r="B10" s="365" t="s">
        <v>179</v>
      </c>
      <c r="C10" s="361"/>
      <c r="D10" s="361"/>
      <c r="E10" s="361"/>
      <c r="F10" s="361"/>
      <c r="G10" s="361"/>
      <c r="H10" s="361"/>
      <c r="I10" s="361"/>
      <c r="J10" s="362"/>
      <c r="K10" s="363">
        <f t="shared" si="0"/>
        <v>0</v>
      </c>
      <c r="L10" s="361">
        <f t="shared" si="1"/>
        <v>0</v>
      </c>
      <c r="M10" s="364">
        <f t="shared" si="2"/>
        <v>0</v>
      </c>
    </row>
    <row r="11" spans="1:24" s="358" customFormat="1" ht="17.25" customHeight="1">
      <c r="A11" s="359">
        <v>5</v>
      </c>
      <c r="B11" s="365" t="s">
        <v>180</v>
      </c>
      <c r="C11" s="361"/>
      <c r="D11" s="361"/>
      <c r="E11" s="361"/>
      <c r="F11" s="361"/>
      <c r="G11" s="361"/>
      <c r="H11" s="361"/>
      <c r="I11" s="361"/>
      <c r="J11" s="362"/>
      <c r="K11" s="363">
        <f t="shared" si="0"/>
        <v>0</v>
      </c>
      <c r="L11" s="361">
        <f t="shared" si="1"/>
        <v>0</v>
      </c>
      <c r="M11" s="364">
        <f t="shared" si="2"/>
        <v>0</v>
      </c>
    </row>
    <row r="12" spans="1:24" s="358" customFormat="1" ht="17.25" customHeight="1">
      <c r="A12" s="359">
        <v>6</v>
      </c>
      <c r="B12" s="365" t="s">
        <v>181</v>
      </c>
      <c r="C12" s="361"/>
      <c r="D12" s="361"/>
      <c r="E12" s="361"/>
      <c r="F12" s="361"/>
      <c r="G12" s="361"/>
      <c r="H12" s="361"/>
      <c r="I12" s="361"/>
      <c r="J12" s="362"/>
      <c r="K12" s="363">
        <f t="shared" si="0"/>
        <v>0</v>
      </c>
      <c r="L12" s="361">
        <f t="shared" si="1"/>
        <v>0</v>
      </c>
      <c r="M12" s="364">
        <f t="shared" si="2"/>
        <v>0</v>
      </c>
    </row>
    <row r="13" spans="1:24" s="358" customFormat="1" ht="18.75" customHeight="1">
      <c r="A13" s="359">
        <v>7</v>
      </c>
      <c r="B13" s="365" t="s">
        <v>182</v>
      </c>
      <c r="C13" s="361"/>
      <c r="D13" s="361"/>
      <c r="E13" s="361"/>
      <c r="F13" s="361"/>
      <c r="G13" s="361"/>
      <c r="H13" s="361"/>
      <c r="I13" s="361"/>
      <c r="J13" s="362"/>
      <c r="K13" s="363">
        <f t="shared" si="0"/>
        <v>0</v>
      </c>
      <c r="L13" s="361">
        <f t="shared" si="1"/>
        <v>0</v>
      </c>
      <c r="M13" s="364">
        <f t="shared" si="2"/>
        <v>0</v>
      </c>
      <c r="X13" s="523"/>
    </row>
    <row r="14" spans="1:24" s="358" customFormat="1" ht="18" customHeight="1">
      <c r="A14" s="359">
        <v>8</v>
      </c>
      <c r="B14" s="365" t="s">
        <v>183</v>
      </c>
      <c r="C14" s="361"/>
      <c r="D14" s="361"/>
      <c r="E14" s="361"/>
      <c r="F14" s="361"/>
      <c r="G14" s="361"/>
      <c r="H14" s="361"/>
      <c r="I14" s="361"/>
      <c r="J14" s="362"/>
      <c r="K14" s="363">
        <f t="shared" si="0"/>
        <v>0</v>
      </c>
      <c r="L14" s="361">
        <f t="shared" si="1"/>
        <v>0</v>
      </c>
      <c r="M14" s="364">
        <f t="shared" si="2"/>
        <v>0</v>
      </c>
      <c r="X14" s="524"/>
    </row>
    <row r="15" spans="1:24" s="358" customFormat="1" ht="18" customHeight="1">
      <c r="A15" s="359">
        <v>9</v>
      </c>
      <c r="B15" s="365" t="s">
        <v>184</v>
      </c>
      <c r="C15" s="361"/>
      <c r="D15" s="361"/>
      <c r="E15" s="361"/>
      <c r="F15" s="361"/>
      <c r="G15" s="361"/>
      <c r="H15" s="361"/>
      <c r="I15" s="361"/>
      <c r="J15" s="362"/>
      <c r="K15" s="363">
        <f t="shared" si="0"/>
        <v>0</v>
      </c>
      <c r="L15" s="361">
        <f t="shared" si="1"/>
        <v>0</v>
      </c>
      <c r="M15" s="364">
        <f t="shared" si="2"/>
        <v>0</v>
      </c>
    </row>
    <row r="16" spans="1:24" s="358" customFormat="1" ht="19.5" customHeight="1">
      <c r="A16" s="359">
        <v>10</v>
      </c>
      <c r="B16" s="360" t="s">
        <v>185</v>
      </c>
      <c r="C16" s="361"/>
      <c r="D16" s="361"/>
      <c r="E16" s="361"/>
      <c r="F16" s="361"/>
      <c r="G16" s="361"/>
      <c r="H16" s="361"/>
      <c r="I16" s="361"/>
      <c r="J16" s="362"/>
      <c r="K16" s="363">
        <f t="shared" si="0"/>
        <v>0</v>
      </c>
      <c r="L16" s="361">
        <f t="shared" si="1"/>
        <v>0</v>
      </c>
      <c r="M16" s="364">
        <f t="shared" si="2"/>
        <v>0</v>
      </c>
    </row>
    <row r="17" spans="1:13" s="358" customFormat="1" ht="18" customHeight="1">
      <c r="A17" s="359">
        <v>11</v>
      </c>
      <c r="B17" s="360" t="s">
        <v>186</v>
      </c>
      <c r="C17" s="361"/>
      <c r="D17" s="361">
        <v>1</v>
      </c>
      <c r="E17" s="361"/>
      <c r="F17" s="361"/>
      <c r="G17" s="361"/>
      <c r="H17" s="361"/>
      <c r="I17" s="361"/>
      <c r="J17" s="362"/>
      <c r="K17" s="363">
        <f t="shared" si="0"/>
        <v>0</v>
      </c>
      <c r="L17" s="361">
        <f t="shared" si="1"/>
        <v>1</v>
      </c>
      <c r="M17" s="364">
        <f t="shared" si="2"/>
        <v>1</v>
      </c>
    </row>
    <row r="18" spans="1:13" s="358" customFormat="1" ht="18.75" customHeight="1" thickBot="1">
      <c r="A18" s="366">
        <v>12</v>
      </c>
      <c r="B18" s="367" t="s">
        <v>187</v>
      </c>
      <c r="C18" s="352"/>
      <c r="D18" s="352"/>
      <c r="E18" s="352"/>
      <c r="F18" s="352"/>
      <c r="G18" s="352"/>
      <c r="H18" s="352"/>
      <c r="I18" s="352"/>
      <c r="J18" s="368"/>
      <c r="K18" s="369">
        <f t="shared" si="0"/>
        <v>0</v>
      </c>
      <c r="L18" s="352">
        <f t="shared" si="1"/>
        <v>0</v>
      </c>
      <c r="M18" s="364">
        <f t="shared" si="2"/>
        <v>0</v>
      </c>
    </row>
    <row r="19" spans="1:13" s="376" customFormat="1" ht="23.25" customHeight="1" thickBot="1">
      <c r="A19" s="370"/>
      <c r="B19" s="371" t="s">
        <v>123</v>
      </c>
      <c r="C19" s="372">
        <f>SUM(C7:C18)</f>
        <v>0</v>
      </c>
      <c r="D19" s="372">
        <f t="shared" ref="D19:L19" si="3">SUM(D7:D18)</f>
        <v>1</v>
      </c>
      <c r="E19" s="372">
        <f t="shared" si="3"/>
        <v>0</v>
      </c>
      <c r="F19" s="372">
        <f t="shared" si="3"/>
        <v>0</v>
      </c>
      <c r="G19" s="372">
        <f t="shared" si="3"/>
        <v>0</v>
      </c>
      <c r="H19" s="372">
        <f t="shared" si="3"/>
        <v>0</v>
      </c>
      <c r="I19" s="372">
        <f t="shared" si="3"/>
        <v>0</v>
      </c>
      <c r="J19" s="373">
        <f t="shared" si="3"/>
        <v>0</v>
      </c>
      <c r="K19" s="374">
        <f t="shared" si="3"/>
        <v>0</v>
      </c>
      <c r="L19" s="372">
        <f t="shared" si="3"/>
        <v>1</v>
      </c>
      <c r="M19" s="375">
        <f t="shared" si="2"/>
        <v>1</v>
      </c>
    </row>
    <row r="20" spans="1:13" s="358" customFormat="1" ht="24.75" customHeight="1" thickBot="1">
      <c r="A20" s="512" t="s">
        <v>30</v>
      </c>
      <c r="B20" s="513"/>
      <c r="C20" s="513"/>
      <c r="D20" s="513"/>
      <c r="E20" s="513"/>
      <c r="F20" s="513"/>
      <c r="G20" s="513"/>
      <c r="H20" s="513"/>
      <c r="I20" s="513"/>
      <c r="J20" s="513"/>
      <c r="K20" s="513"/>
      <c r="L20" s="513"/>
      <c r="M20" s="514"/>
    </row>
    <row r="21" spans="1:13" s="358" customFormat="1" ht="32.25" customHeight="1">
      <c r="A21" s="377">
        <v>1</v>
      </c>
      <c r="B21" s="378" t="s">
        <v>78</v>
      </c>
      <c r="C21" s="379"/>
      <c r="D21" s="379"/>
      <c r="E21" s="379"/>
      <c r="F21" s="379"/>
      <c r="G21" s="379"/>
      <c r="H21" s="379"/>
      <c r="I21" s="379"/>
      <c r="J21" s="380"/>
      <c r="K21" s="381">
        <f t="shared" ref="K21:K29" si="4">C21+E21+G21+I21</f>
        <v>0</v>
      </c>
      <c r="L21" s="379">
        <f t="shared" ref="L21:L29" si="5">D21+F21+H21+J21</f>
        <v>0</v>
      </c>
      <c r="M21" s="382">
        <f t="shared" ref="M21:M29" si="6">K21+L21</f>
        <v>0</v>
      </c>
    </row>
    <row r="22" spans="1:13" s="358" customFormat="1" ht="32.25" customHeight="1">
      <c r="A22" s="359">
        <v>2</v>
      </c>
      <c r="B22" s="360" t="s">
        <v>79</v>
      </c>
      <c r="C22" s="361"/>
      <c r="D22" s="361"/>
      <c r="E22" s="361"/>
      <c r="F22" s="361"/>
      <c r="G22" s="361"/>
      <c r="H22" s="361"/>
      <c r="I22" s="361"/>
      <c r="J22" s="362"/>
      <c r="K22" s="381">
        <f t="shared" si="4"/>
        <v>0</v>
      </c>
      <c r="L22" s="379">
        <f t="shared" si="5"/>
        <v>0</v>
      </c>
      <c r="M22" s="364">
        <f t="shared" si="6"/>
        <v>0</v>
      </c>
    </row>
    <row r="23" spans="1:13" s="358" customFormat="1" ht="32.25" customHeight="1">
      <c r="A23" s="359">
        <v>3</v>
      </c>
      <c r="B23" s="360" t="s">
        <v>252</v>
      </c>
      <c r="C23" s="361"/>
      <c r="D23" s="361"/>
      <c r="E23" s="361"/>
      <c r="F23" s="361"/>
      <c r="G23" s="361"/>
      <c r="H23" s="361"/>
      <c r="I23" s="361"/>
      <c r="J23" s="362"/>
      <c r="K23" s="381">
        <f t="shared" si="4"/>
        <v>0</v>
      </c>
      <c r="L23" s="379">
        <f t="shared" si="5"/>
        <v>0</v>
      </c>
      <c r="M23" s="364">
        <f t="shared" si="6"/>
        <v>0</v>
      </c>
    </row>
    <row r="24" spans="1:13" s="358" customFormat="1" ht="32.25" customHeight="1">
      <c r="A24" s="359">
        <v>4</v>
      </c>
      <c r="B24" s="360" t="s">
        <v>110</v>
      </c>
      <c r="C24" s="361"/>
      <c r="D24" s="361"/>
      <c r="E24" s="361"/>
      <c r="F24" s="361"/>
      <c r="G24" s="361"/>
      <c r="H24" s="361"/>
      <c r="I24" s="361"/>
      <c r="J24" s="362"/>
      <c r="K24" s="381">
        <f t="shared" si="4"/>
        <v>0</v>
      </c>
      <c r="L24" s="379">
        <f t="shared" si="5"/>
        <v>0</v>
      </c>
      <c r="M24" s="364">
        <f t="shared" si="6"/>
        <v>0</v>
      </c>
    </row>
    <row r="25" spans="1:13" s="358" customFormat="1" ht="33" customHeight="1">
      <c r="A25" s="359">
        <v>5</v>
      </c>
      <c r="B25" s="360" t="s">
        <v>80</v>
      </c>
      <c r="C25" s="361"/>
      <c r="D25" s="361"/>
      <c r="E25" s="361"/>
      <c r="F25" s="361"/>
      <c r="G25" s="361"/>
      <c r="H25" s="361"/>
      <c r="I25" s="361"/>
      <c r="J25" s="362"/>
      <c r="K25" s="363">
        <f t="shared" si="4"/>
        <v>0</v>
      </c>
      <c r="L25" s="361">
        <f t="shared" si="5"/>
        <v>0</v>
      </c>
      <c r="M25" s="364">
        <f t="shared" si="6"/>
        <v>0</v>
      </c>
    </row>
    <row r="26" spans="1:13" s="358" customFormat="1" ht="31.5" customHeight="1">
      <c r="A26" s="359">
        <v>6</v>
      </c>
      <c r="B26" s="360" t="s">
        <v>81</v>
      </c>
      <c r="C26" s="361"/>
      <c r="D26" s="361"/>
      <c r="E26" s="361"/>
      <c r="F26" s="361"/>
      <c r="G26" s="361"/>
      <c r="H26" s="361"/>
      <c r="I26" s="361"/>
      <c r="J26" s="362"/>
      <c r="K26" s="363">
        <f t="shared" si="4"/>
        <v>0</v>
      </c>
      <c r="L26" s="361">
        <f t="shared" si="5"/>
        <v>0</v>
      </c>
      <c r="M26" s="364">
        <f t="shared" si="6"/>
        <v>0</v>
      </c>
    </row>
    <row r="27" spans="1:13" s="358" customFormat="1" ht="31.5" customHeight="1">
      <c r="A27" s="359">
        <v>7</v>
      </c>
      <c r="B27" s="360" t="s">
        <v>82</v>
      </c>
      <c r="C27" s="361"/>
      <c r="D27" s="361"/>
      <c r="E27" s="361"/>
      <c r="F27" s="361"/>
      <c r="G27" s="361"/>
      <c r="H27" s="361"/>
      <c r="I27" s="361"/>
      <c r="J27" s="362"/>
      <c r="K27" s="363">
        <f t="shared" si="4"/>
        <v>0</v>
      </c>
      <c r="L27" s="361">
        <f t="shared" si="5"/>
        <v>0</v>
      </c>
      <c r="M27" s="364">
        <f t="shared" si="6"/>
        <v>0</v>
      </c>
    </row>
    <row r="28" spans="1:13" s="358" customFormat="1" ht="32.25" customHeight="1" thickBot="1">
      <c r="A28" s="366">
        <v>8</v>
      </c>
      <c r="B28" s="367" t="s">
        <v>31</v>
      </c>
      <c r="C28" s="352"/>
      <c r="D28" s="352"/>
      <c r="E28" s="352"/>
      <c r="F28" s="352"/>
      <c r="G28" s="352"/>
      <c r="H28" s="352"/>
      <c r="I28" s="352"/>
      <c r="J28" s="368"/>
      <c r="K28" s="369">
        <f t="shared" si="4"/>
        <v>0</v>
      </c>
      <c r="L28" s="352">
        <f t="shared" si="5"/>
        <v>0</v>
      </c>
      <c r="M28" s="383">
        <f t="shared" si="6"/>
        <v>0</v>
      </c>
    </row>
    <row r="29" spans="1:13" s="376" customFormat="1" ht="21.75" customHeight="1" thickBot="1">
      <c r="A29" s="370"/>
      <c r="B29" s="371" t="s">
        <v>124</v>
      </c>
      <c r="C29" s="372">
        <f>SUM(C21:C28)</f>
        <v>0</v>
      </c>
      <c r="D29" s="372">
        <f t="shared" ref="D29:J29" si="7">SUM(D21:D28)</f>
        <v>0</v>
      </c>
      <c r="E29" s="372">
        <f t="shared" si="7"/>
        <v>0</v>
      </c>
      <c r="F29" s="372">
        <f t="shared" si="7"/>
        <v>0</v>
      </c>
      <c r="G29" s="372">
        <f t="shared" si="7"/>
        <v>0</v>
      </c>
      <c r="H29" s="372">
        <f t="shared" si="7"/>
        <v>0</v>
      </c>
      <c r="I29" s="372">
        <f t="shared" si="7"/>
        <v>0</v>
      </c>
      <c r="J29" s="373">
        <f t="shared" si="7"/>
        <v>0</v>
      </c>
      <c r="K29" s="384">
        <f t="shared" si="4"/>
        <v>0</v>
      </c>
      <c r="L29" s="385">
        <f t="shared" si="5"/>
        <v>0</v>
      </c>
      <c r="M29" s="386">
        <f t="shared" si="6"/>
        <v>0</v>
      </c>
    </row>
    <row r="30" spans="1:13" s="358" customFormat="1" ht="21.75" customHeight="1" thickBot="1">
      <c r="A30" s="515" t="s">
        <v>38</v>
      </c>
      <c r="B30" s="516"/>
      <c r="C30" s="516"/>
      <c r="D30" s="516"/>
      <c r="E30" s="516"/>
      <c r="F30" s="516"/>
      <c r="G30" s="516"/>
      <c r="H30" s="516"/>
      <c r="I30" s="516"/>
      <c r="J30" s="516"/>
      <c r="K30" s="516"/>
      <c r="L30" s="516"/>
      <c r="M30" s="517"/>
    </row>
    <row r="31" spans="1:13" s="358" customFormat="1" ht="35.25" customHeight="1">
      <c r="A31" s="377">
        <v>1</v>
      </c>
      <c r="B31" s="378" t="s">
        <v>39</v>
      </c>
      <c r="C31" s="379"/>
      <c r="D31" s="379"/>
      <c r="E31" s="379"/>
      <c r="F31" s="379"/>
      <c r="G31" s="379"/>
      <c r="H31" s="379"/>
      <c r="I31" s="379"/>
      <c r="J31" s="379"/>
      <c r="K31" s="363">
        <f t="shared" ref="K31:K42" si="8">C31+E31+G31+I31</f>
        <v>0</v>
      </c>
      <c r="L31" s="361">
        <f t="shared" ref="L31:L42" si="9">D31+F31+H31+J31</f>
        <v>0</v>
      </c>
      <c r="M31" s="386">
        <f t="shared" ref="M31:M43" si="10">K31+L31</f>
        <v>0</v>
      </c>
    </row>
    <row r="32" spans="1:13" s="358" customFormat="1" ht="35.25" customHeight="1">
      <c r="A32" s="359">
        <v>2</v>
      </c>
      <c r="B32" s="360" t="s">
        <v>73</v>
      </c>
      <c r="C32" s="361"/>
      <c r="D32" s="361"/>
      <c r="E32" s="361"/>
      <c r="F32" s="361"/>
      <c r="G32" s="361"/>
      <c r="H32" s="361"/>
      <c r="I32" s="361"/>
      <c r="J32" s="361"/>
      <c r="K32" s="363">
        <f t="shared" si="8"/>
        <v>0</v>
      </c>
      <c r="L32" s="361">
        <f t="shared" si="9"/>
        <v>0</v>
      </c>
      <c r="M32" s="364">
        <f t="shared" si="10"/>
        <v>0</v>
      </c>
    </row>
    <row r="33" spans="1:13" s="358" customFormat="1" ht="35.25" customHeight="1">
      <c r="A33" s="359">
        <v>3</v>
      </c>
      <c r="B33" s="360" t="s">
        <v>40</v>
      </c>
      <c r="C33" s="361"/>
      <c r="D33" s="361"/>
      <c r="E33" s="361"/>
      <c r="F33" s="361"/>
      <c r="G33" s="361"/>
      <c r="H33" s="361"/>
      <c r="I33" s="361"/>
      <c r="J33" s="361"/>
      <c r="K33" s="363">
        <f t="shared" si="8"/>
        <v>0</v>
      </c>
      <c r="L33" s="361">
        <f t="shared" si="9"/>
        <v>0</v>
      </c>
      <c r="M33" s="364">
        <f t="shared" si="10"/>
        <v>0</v>
      </c>
    </row>
    <row r="34" spans="1:13" s="358" customFormat="1" ht="35.25" customHeight="1">
      <c r="A34" s="359">
        <v>4</v>
      </c>
      <c r="B34" s="360" t="s">
        <v>41</v>
      </c>
      <c r="C34" s="361"/>
      <c r="D34" s="361"/>
      <c r="E34" s="361"/>
      <c r="F34" s="361"/>
      <c r="G34" s="361"/>
      <c r="H34" s="361"/>
      <c r="I34" s="361"/>
      <c r="J34" s="361"/>
      <c r="K34" s="363">
        <f t="shared" si="8"/>
        <v>0</v>
      </c>
      <c r="L34" s="361">
        <f t="shared" si="9"/>
        <v>0</v>
      </c>
      <c r="M34" s="364">
        <f t="shared" si="10"/>
        <v>0</v>
      </c>
    </row>
    <row r="35" spans="1:13" s="358" customFormat="1" ht="35.25" customHeight="1">
      <c r="A35" s="359">
        <v>5</v>
      </c>
      <c r="B35" s="360" t="s">
        <v>42</v>
      </c>
      <c r="C35" s="361"/>
      <c r="D35" s="361">
        <v>1</v>
      </c>
      <c r="E35" s="361"/>
      <c r="F35" s="361"/>
      <c r="G35" s="361"/>
      <c r="H35" s="361"/>
      <c r="I35" s="361"/>
      <c r="J35" s="361"/>
      <c r="K35" s="363">
        <f t="shared" si="8"/>
        <v>0</v>
      </c>
      <c r="L35" s="361">
        <f t="shared" si="9"/>
        <v>1</v>
      </c>
      <c r="M35" s="364">
        <f t="shared" si="10"/>
        <v>1</v>
      </c>
    </row>
    <row r="36" spans="1:13" s="358" customFormat="1" ht="35.25" customHeight="1">
      <c r="A36" s="359">
        <v>6</v>
      </c>
      <c r="B36" s="360" t="s">
        <v>43</v>
      </c>
      <c r="C36" s="361"/>
      <c r="D36" s="361"/>
      <c r="E36" s="361"/>
      <c r="F36" s="361"/>
      <c r="G36" s="361"/>
      <c r="H36" s="361"/>
      <c r="I36" s="361"/>
      <c r="J36" s="361"/>
      <c r="K36" s="363">
        <f t="shared" si="8"/>
        <v>0</v>
      </c>
      <c r="L36" s="361">
        <f t="shared" si="9"/>
        <v>0</v>
      </c>
      <c r="M36" s="364">
        <f t="shared" si="10"/>
        <v>0</v>
      </c>
    </row>
    <row r="37" spans="1:13" s="358" customFormat="1" ht="35.25" customHeight="1">
      <c r="A37" s="359">
        <v>7</v>
      </c>
      <c r="B37" s="360" t="s">
        <v>44</v>
      </c>
      <c r="C37" s="361"/>
      <c r="D37" s="361"/>
      <c r="E37" s="361"/>
      <c r="F37" s="361"/>
      <c r="G37" s="361"/>
      <c r="H37" s="361"/>
      <c r="I37" s="361"/>
      <c r="J37" s="361"/>
      <c r="K37" s="363">
        <f t="shared" si="8"/>
        <v>0</v>
      </c>
      <c r="L37" s="361">
        <f t="shared" si="9"/>
        <v>0</v>
      </c>
      <c r="M37" s="364">
        <f t="shared" si="10"/>
        <v>0</v>
      </c>
    </row>
    <row r="38" spans="1:13" s="358" customFormat="1" ht="35.25" customHeight="1">
      <c r="A38" s="359">
        <v>8</v>
      </c>
      <c r="B38" s="360" t="s">
        <v>74</v>
      </c>
      <c r="C38" s="361"/>
      <c r="D38" s="361"/>
      <c r="E38" s="361"/>
      <c r="F38" s="361"/>
      <c r="G38" s="361"/>
      <c r="H38" s="361"/>
      <c r="I38" s="361"/>
      <c r="J38" s="361"/>
      <c r="K38" s="363">
        <f t="shared" si="8"/>
        <v>0</v>
      </c>
      <c r="L38" s="361">
        <f t="shared" si="9"/>
        <v>0</v>
      </c>
      <c r="M38" s="364">
        <f t="shared" si="10"/>
        <v>0</v>
      </c>
    </row>
    <row r="39" spans="1:13" s="358" customFormat="1" ht="35.25" customHeight="1">
      <c r="A39" s="359">
        <v>9</v>
      </c>
      <c r="B39" s="360" t="s">
        <v>45</v>
      </c>
      <c r="C39" s="361"/>
      <c r="D39" s="361"/>
      <c r="E39" s="361"/>
      <c r="F39" s="361"/>
      <c r="G39" s="361"/>
      <c r="H39" s="361"/>
      <c r="I39" s="361"/>
      <c r="J39" s="361"/>
      <c r="K39" s="363">
        <f t="shared" si="8"/>
        <v>0</v>
      </c>
      <c r="L39" s="361">
        <f t="shared" si="9"/>
        <v>0</v>
      </c>
      <c r="M39" s="364">
        <f t="shared" si="10"/>
        <v>0</v>
      </c>
    </row>
    <row r="40" spans="1:13" s="358" customFormat="1" ht="35.25" customHeight="1">
      <c r="A40" s="359">
        <v>10</v>
      </c>
      <c r="B40" s="360" t="s">
        <v>46</v>
      </c>
      <c r="C40" s="361"/>
      <c r="D40" s="361"/>
      <c r="E40" s="361"/>
      <c r="F40" s="361"/>
      <c r="G40" s="361"/>
      <c r="H40" s="361"/>
      <c r="I40" s="361"/>
      <c r="J40" s="361"/>
      <c r="K40" s="363">
        <f t="shared" si="8"/>
        <v>0</v>
      </c>
      <c r="L40" s="361">
        <f t="shared" si="9"/>
        <v>0</v>
      </c>
      <c r="M40" s="364">
        <f t="shared" si="10"/>
        <v>0</v>
      </c>
    </row>
    <row r="41" spans="1:13" s="358" customFormat="1" ht="35.25" customHeight="1">
      <c r="A41" s="359">
        <v>11</v>
      </c>
      <c r="B41" s="360" t="s">
        <v>47</v>
      </c>
      <c r="C41" s="361"/>
      <c r="D41" s="361"/>
      <c r="E41" s="361"/>
      <c r="F41" s="361"/>
      <c r="G41" s="361"/>
      <c r="H41" s="361"/>
      <c r="I41" s="361"/>
      <c r="J41" s="361"/>
      <c r="K41" s="363">
        <f t="shared" si="8"/>
        <v>0</v>
      </c>
      <c r="L41" s="361">
        <f t="shared" si="9"/>
        <v>0</v>
      </c>
      <c r="M41" s="364">
        <f t="shared" si="10"/>
        <v>0</v>
      </c>
    </row>
    <row r="42" spans="1:13" s="358" customFormat="1" ht="35.25" customHeight="1" thickBot="1">
      <c r="A42" s="366">
        <v>12</v>
      </c>
      <c r="B42" s="367" t="s">
        <v>48</v>
      </c>
      <c r="C42" s="352"/>
      <c r="D42" s="352"/>
      <c r="E42" s="352"/>
      <c r="F42" s="352"/>
      <c r="G42" s="352"/>
      <c r="H42" s="352"/>
      <c r="I42" s="352"/>
      <c r="J42" s="352"/>
      <c r="K42" s="369">
        <f t="shared" si="8"/>
        <v>0</v>
      </c>
      <c r="L42" s="352">
        <f t="shared" si="9"/>
        <v>0</v>
      </c>
      <c r="M42" s="387">
        <f t="shared" si="10"/>
        <v>0</v>
      </c>
    </row>
    <row r="43" spans="1:13" s="376" customFormat="1" ht="18.75" customHeight="1" thickBot="1">
      <c r="A43" s="370"/>
      <c r="B43" s="371" t="s">
        <v>125</v>
      </c>
      <c r="C43" s="372">
        <f t="shared" ref="C43:L43" si="11">SUM(C31:C42)</f>
        <v>0</v>
      </c>
      <c r="D43" s="372">
        <f t="shared" si="11"/>
        <v>1</v>
      </c>
      <c r="E43" s="372">
        <f t="shared" si="11"/>
        <v>0</v>
      </c>
      <c r="F43" s="372">
        <f t="shared" si="11"/>
        <v>0</v>
      </c>
      <c r="G43" s="372">
        <f t="shared" si="11"/>
        <v>0</v>
      </c>
      <c r="H43" s="372">
        <f t="shared" si="11"/>
        <v>0</v>
      </c>
      <c r="I43" s="372">
        <f t="shared" si="11"/>
        <v>0</v>
      </c>
      <c r="J43" s="373">
        <f t="shared" si="11"/>
        <v>0</v>
      </c>
      <c r="K43" s="374">
        <f t="shared" si="11"/>
        <v>0</v>
      </c>
      <c r="L43" s="372">
        <f t="shared" si="11"/>
        <v>1</v>
      </c>
      <c r="M43" s="386">
        <f t="shared" si="10"/>
        <v>1</v>
      </c>
    </row>
    <row r="44" spans="1:13" ht="21.75" customHeight="1">
      <c r="A44" s="519" t="s">
        <v>2</v>
      </c>
      <c r="B44" s="521" t="s">
        <v>1</v>
      </c>
      <c r="C44" s="503" t="s">
        <v>27</v>
      </c>
      <c r="D44" s="503"/>
      <c r="E44" s="503" t="s">
        <v>28</v>
      </c>
      <c r="F44" s="503"/>
      <c r="G44" s="503" t="s">
        <v>29</v>
      </c>
      <c r="H44" s="503"/>
      <c r="I44" s="503" t="s">
        <v>7</v>
      </c>
      <c r="J44" s="504"/>
      <c r="K44" s="505" t="s">
        <v>23</v>
      </c>
      <c r="L44" s="506"/>
      <c r="M44" s="507"/>
    </row>
    <row r="45" spans="1:13" s="358" customFormat="1" ht="35.25" customHeight="1" thickBot="1">
      <c r="A45" s="520"/>
      <c r="B45" s="522"/>
      <c r="C45" s="352" t="s">
        <v>175</v>
      </c>
      <c r="D45" s="353" t="s">
        <v>0</v>
      </c>
      <c r="E45" s="352" t="s">
        <v>175</v>
      </c>
      <c r="F45" s="353" t="s">
        <v>0</v>
      </c>
      <c r="G45" s="352" t="s">
        <v>175</v>
      </c>
      <c r="H45" s="353" t="s">
        <v>0</v>
      </c>
      <c r="I45" s="352" t="s">
        <v>175</v>
      </c>
      <c r="J45" s="354" t="s">
        <v>0</v>
      </c>
      <c r="K45" s="355" t="s">
        <v>175</v>
      </c>
      <c r="L45" s="356" t="s">
        <v>0</v>
      </c>
      <c r="M45" s="357" t="s">
        <v>26</v>
      </c>
    </row>
    <row r="46" spans="1:13" s="358" customFormat="1" ht="26.25" customHeight="1" thickBot="1">
      <c r="A46" s="515" t="s">
        <v>49</v>
      </c>
      <c r="B46" s="516"/>
      <c r="C46" s="516"/>
      <c r="D46" s="516"/>
      <c r="E46" s="516"/>
      <c r="F46" s="516"/>
      <c r="G46" s="516"/>
      <c r="H46" s="516"/>
      <c r="I46" s="516"/>
      <c r="J46" s="516"/>
      <c r="K46" s="516"/>
      <c r="L46" s="516"/>
      <c r="M46" s="517"/>
    </row>
    <row r="47" spans="1:13" s="358" customFormat="1" ht="22.5" customHeight="1">
      <c r="A47" s="377">
        <v>1</v>
      </c>
      <c r="B47" s="378" t="s">
        <v>50</v>
      </c>
      <c r="C47" s="379"/>
      <c r="D47" s="379"/>
      <c r="E47" s="379"/>
      <c r="F47" s="379"/>
      <c r="G47" s="379"/>
      <c r="H47" s="379"/>
      <c r="I47" s="379"/>
      <c r="J47" s="380"/>
      <c r="K47" s="388">
        <f t="shared" ref="K47:K56" si="12">C47+E47+G47+I47</f>
        <v>0</v>
      </c>
      <c r="L47" s="389">
        <f t="shared" ref="L47:L56" si="13">D47+F47+H47+J47</f>
        <v>0</v>
      </c>
      <c r="M47" s="382">
        <f>K47+L47</f>
        <v>0</v>
      </c>
    </row>
    <row r="48" spans="1:13" s="358" customFormat="1" ht="21" customHeight="1">
      <c r="A48" s="359">
        <v>2</v>
      </c>
      <c r="B48" s="360" t="s">
        <v>51</v>
      </c>
      <c r="C48" s="361"/>
      <c r="D48" s="361"/>
      <c r="E48" s="361"/>
      <c r="F48" s="361"/>
      <c r="G48" s="361"/>
      <c r="H48" s="361"/>
      <c r="I48" s="361"/>
      <c r="J48" s="362"/>
      <c r="K48" s="363">
        <f t="shared" si="12"/>
        <v>0</v>
      </c>
      <c r="L48" s="390">
        <f t="shared" si="13"/>
        <v>0</v>
      </c>
      <c r="M48" s="364">
        <f t="shared" ref="M48:M56" si="14">K48+L48</f>
        <v>0</v>
      </c>
    </row>
    <row r="49" spans="1:13" s="358" customFormat="1" ht="32.25" customHeight="1">
      <c r="A49" s="359">
        <v>3</v>
      </c>
      <c r="B49" s="360" t="s">
        <v>52</v>
      </c>
      <c r="C49" s="361"/>
      <c r="D49" s="361"/>
      <c r="E49" s="361"/>
      <c r="F49" s="361"/>
      <c r="G49" s="361"/>
      <c r="H49" s="361"/>
      <c r="I49" s="361"/>
      <c r="J49" s="362"/>
      <c r="K49" s="363">
        <f t="shared" si="12"/>
        <v>0</v>
      </c>
      <c r="L49" s="390">
        <f t="shared" si="13"/>
        <v>0</v>
      </c>
      <c r="M49" s="364">
        <f t="shared" si="14"/>
        <v>0</v>
      </c>
    </row>
    <row r="50" spans="1:13" s="358" customFormat="1" ht="33" customHeight="1">
      <c r="A50" s="359">
        <v>4</v>
      </c>
      <c r="B50" s="360" t="s">
        <v>53</v>
      </c>
      <c r="C50" s="361">
        <v>1</v>
      </c>
      <c r="D50" s="361"/>
      <c r="E50" s="361"/>
      <c r="F50" s="361"/>
      <c r="G50" s="361"/>
      <c r="H50" s="361"/>
      <c r="I50" s="361"/>
      <c r="J50" s="362"/>
      <c r="K50" s="363">
        <f t="shared" si="12"/>
        <v>1</v>
      </c>
      <c r="L50" s="390">
        <f t="shared" si="13"/>
        <v>0</v>
      </c>
      <c r="M50" s="364">
        <f t="shared" si="14"/>
        <v>1</v>
      </c>
    </row>
    <row r="51" spans="1:13" s="358" customFormat="1" ht="33" customHeight="1">
      <c r="A51" s="359">
        <v>5</v>
      </c>
      <c r="B51" s="360" t="s">
        <v>54</v>
      </c>
      <c r="C51" s="361"/>
      <c r="D51" s="361"/>
      <c r="E51" s="361"/>
      <c r="F51" s="361"/>
      <c r="G51" s="361"/>
      <c r="H51" s="361"/>
      <c r="I51" s="361"/>
      <c r="J51" s="362"/>
      <c r="K51" s="363">
        <f t="shared" si="12"/>
        <v>0</v>
      </c>
      <c r="L51" s="390">
        <f t="shared" si="13"/>
        <v>0</v>
      </c>
      <c r="M51" s="364">
        <f t="shared" si="14"/>
        <v>0</v>
      </c>
    </row>
    <row r="52" spans="1:13" s="358" customFormat="1" ht="32.25" customHeight="1">
      <c r="A52" s="359">
        <v>6</v>
      </c>
      <c r="B52" s="360" t="s">
        <v>55</v>
      </c>
      <c r="C52" s="361"/>
      <c r="D52" s="361"/>
      <c r="E52" s="361"/>
      <c r="F52" s="361"/>
      <c r="G52" s="361"/>
      <c r="H52" s="361"/>
      <c r="I52" s="361"/>
      <c r="J52" s="362"/>
      <c r="K52" s="363">
        <f t="shared" si="12"/>
        <v>0</v>
      </c>
      <c r="L52" s="390">
        <f t="shared" si="13"/>
        <v>0</v>
      </c>
      <c r="M52" s="364">
        <f t="shared" si="14"/>
        <v>0</v>
      </c>
    </row>
    <row r="53" spans="1:13" s="358" customFormat="1" ht="33.75" customHeight="1">
      <c r="A53" s="359">
        <v>7</v>
      </c>
      <c r="B53" s="360" t="s">
        <v>83</v>
      </c>
      <c r="C53" s="361"/>
      <c r="D53" s="361"/>
      <c r="E53" s="361"/>
      <c r="F53" s="361"/>
      <c r="G53" s="361"/>
      <c r="H53" s="361"/>
      <c r="I53" s="361"/>
      <c r="J53" s="362"/>
      <c r="K53" s="363">
        <f t="shared" si="12"/>
        <v>0</v>
      </c>
      <c r="L53" s="390">
        <f t="shared" si="13"/>
        <v>0</v>
      </c>
      <c r="M53" s="364">
        <f t="shared" si="14"/>
        <v>0</v>
      </c>
    </row>
    <row r="54" spans="1:13" s="358" customFormat="1" ht="35.25" customHeight="1">
      <c r="A54" s="359">
        <v>8</v>
      </c>
      <c r="B54" s="360" t="s">
        <v>84</v>
      </c>
      <c r="C54" s="361"/>
      <c r="D54" s="361"/>
      <c r="E54" s="361"/>
      <c r="F54" s="361"/>
      <c r="G54" s="361"/>
      <c r="H54" s="361"/>
      <c r="I54" s="361"/>
      <c r="J54" s="362"/>
      <c r="K54" s="363">
        <f t="shared" si="12"/>
        <v>0</v>
      </c>
      <c r="L54" s="390">
        <f t="shared" si="13"/>
        <v>0</v>
      </c>
      <c r="M54" s="364">
        <f t="shared" si="14"/>
        <v>0</v>
      </c>
    </row>
    <row r="55" spans="1:13" s="358" customFormat="1" ht="35.25" customHeight="1">
      <c r="A55" s="359">
        <v>9</v>
      </c>
      <c r="B55" s="360" t="s">
        <v>85</v>
      </c>
      <c r="C55" s="361"/>
      <c r="D55" s="361"/>
      <c r="E55" s="361"/>
      <c r="F55" s="361"/>
      <c r="G55" s="361"/>
      <c r="H55" s="361"/>
      <c r="I55" s="361"/>
      <c r="J55" s="362"/>
      <c r="K55" s="363">
        <f t="shared" si="12"/>
        <v>0</v>
      </c>
      <c r="L55" s="390">
        <f t="shared" si="13"/>
        <v>0</v>
      </c>
      <c r="M55" s="364">
        <f t="shared" si="14"/>
        <v>0</v>
      </c>
    </row>
    <row r="56" spans="1:13" s="358" customFormat="1" ht="35.25" customHeight="1" thickBot="1">
      <c r="A56" s="366">
        <v>10</v>
      </c>
      <c r="B56" s="367" t="s">
        <v>61</v>
      </c>
      <c r="C56" s="352"/>
      <c r="D56" s="352"/>
      <c r="E56" s="352"/>
      <c r="F56" s="352"/>
      <c r="G56" s="352"/>
      <c r="H56" s="352"/>
      <c r="I56" s="352"/>
      <c r="J56" s="368"/>
      <c r="K56" s="381">
        <f t="shared" si="12"/>
        <v>0</v>
      </c>
      <c r="L56" s="391">
        <f t="shared" si="13"/>
        <v>0</v>
      </c>
      <c r="M56" s="383">
        <f t="shared" si="14"/>
        <v>0</v>
      </c>
    </row>
    <row r="57" spans="1:13" s="396" customFormat="1" ht="21" customHeight="1" thickBot="1">
      <c r="A57" s="392"/>
      <c r="B57" s="393" t="s">
        <v>3</v>
      </c>
      <c r="C57" s="394">
        <f>SUM(C47:C56)</f>
        <v>1</v>
      </c>
      <c r="D57" s="394">
        <f t="shared" ref="D57:J57" si="15">SUM(D47:D56)</f>
        <v>0</v>
      </c>
      <c r="E57" s="394">
        <f t="shared" si="15"/>
        <v>0</v>
      </c>
      <c r="F57" s="394">
        <f t="shared" si="15"/>
        <v>0</v>
      </c>
      <c r="G57" s="394">
        <f t="shared" si="15"/>
        <v>0</v>
      </c>
      <c r="H57" s="394">
        <f t="shared" si="15"/>
        <v>0</v>
      </c>
      <c r="I57" s="394">
        <f t="shared" si="15"/>
        <v>0</v>
      </c>
      <c r="J57" s="395">
        <f t="shared" si="15"/>
        <v>0</v>
      </c>
      <c r="K57" s="374">
        <f>SUM(K47:K56)</f>
        <v>1</v>
      </c>
      <c r="L57" s="372">
        <f>SUM(L47:L56)</f>
        <v>0</v>
      </c>
      <c r="M57" s="375">
        <f t="shared" ref="M57" si="16">K57+L57</f>
        <v>1</v>
      </c>
    </row>
    <row r="58" spans="1:13" s="358" customFormat="1" ht="26.25" customHeight="1" thickBot="1">
      <c r="A58" s="525" t="s">
        <v>56</v>
      </c>
      <c r="B58" s="526"/>
      <c r="C58" s="526"/>
      <c r="D58" s="526"/>
      <c r="E58" s="526"/>
      <c r="F58" s="526"/>
      <c r="G58" s="526"/>
      <c r="H58" s="526"/>
      <c r="I58" s="526"/>
      <c r="J58" s="526"/>
      <c r="K58" s="526"/>
      <c r="L58" s="526"/>
      <c r="M58" s="527"/>
    </row>
    <row r="59" spans="1:13" s="358" customFormat="1" ht="24" customHeight="1">
      <c r="A59" s="397">
        <v>1</v>
      </c>
      <c r="B59" s="398" t="s">
        <v>188</v>
      </c>
      <c r="C59" s="399"/>
      <c r="D59" s="399"/>
      <c r="E59" s="399"/>
      <c r="F59" s="399"/>
      <c r="G59" s="399"/>
      <c r="H59" s="399"/>
      <c r="I59" s="399"/>
      <c r="J59" s="400"/>
      <c r="K59" s="401">
        <f t="shared" ref="K59:L66" si="17">C59+E59+G59+I59</f>
        <v>0</v>
      </c>
      <c r="L59" s="399">
        <f t="shared" si="17"/>
        <v>0</v>
      </c>
      <c r="M59" s="386">
        <f t="shared" ref="M59:M81" si="18">K59+L59</f>
        <v>0</v>
      </c>
    </row>
    <row r="60" spans="1:13" s="358" customFormat="1" ht="21.75" customHeight="1">
      <c r="A60" s="359">
        <v>2</v>
      </c>
      <c r="B60" s="360" t="s">
        <v>189</v>
      </c>
      <c r="C60" s="361">
        <v>1</v>
      </c>
      <c r="D60" s="361"/>
      <c r="E60" s="361"/>
      <c r="F60" s="361"/>
      <c r="G60" s="361"/>
      <c r="H60" s="361"/>
      <c r="I60" s="361"/>
      <c r="J60" s="362"/>
      <c r="K60" s="363">
        <f t="shared" si="17"/>
        <v>1</v>
      </c>
      <c r="L60" s="361">
        <f t="shared" si="17"/>
        <v>0</v>
      </c>
      <c r="M60" s="364">
        <f t="shared" si="18"/>
        <v>1</v>
      </c>
    </row>
    <row r="61" spans="1:13" s="358" customFormat="1" ht="22.5" customHeight="1">
      <c r="A61" s="359">
        <v>3</v>
      </c>
      <c r="B61" s="360" t="s">
        <v>190</v>
      </c>
      <c r="C61" s="361"/>
      <c r="D61" s="361"/>
      <c r="E61" s="361"/>
      <c r="F61" s="361"/>
      <c r="G61" s="361"/>
      <c r="H61" s="361"/>
      <c r="I61" s="361"/>
      <c r="J61" s="362"/>
      <c r="K61" s="363">
        <f t="shared" si="17"/>
        <v>0</v>
      </c>
      <c r="L61" s="361">
        <f t="shared" si="17"/>
        <v>0</v>
      </c>
      <c r="M61" s="364">
        <f t="shared" si="18"/>
        <v>0</v>
      </c>
    </row>
    <row r="62" spans="1:13" s="358" customFormat="1" ht="23.25" customHeight="1">
      <c r="A62" s="359">
        <v>4</v>
      </c>
      <c r="B62" s="360" t="s">
        <v>191</v>
      </c>
      <c r="C62" s="361"/>
      <c r="D62" s="361"/>
      <c r="E62" s="361"/>
      <c r="F62" s="361"/>
      <c r="G62" s="361"/>
      <c r="H62" s="361"/>
      <c r="I62" s="361"/>
      <c r="J62" s="362"/>
      <c r="K62" s="363">
        <f t="shared" si="17"/>
        <v>0</v>
      </c>
      <c r="L62" s="361">
        <f t="shared" si="17"/>
        <v>0</v>
      </c>
      <c r="M62" s="364">
        <f t="shared" si="18"/>
        <v>0</v>
      </c>
    </row>
    <row r="63" spans="1:13" s="358" customFormat="1" ht="22.5" customHeight="1">
      <c r="A63" s="359">
        <v>5</v>
      </c>
      <c r="B63" s="360" t="s">
        <v>192</v>
      </c>
      <c r="C63" s="361"/>
      <c r="D63" s="361"/>
      <c r="E63" s="361"/>
      <c r="F63" s="361"/>
      <c r="G63" s="361"/>
      <c r="H63" s="361"/>
      <c r="I63" s="361"/>
      <c r="J63" s="362"/>
      <c r="K63" s="363">
        <f t="shared" si="17"/>
        <v>0</v>
      </c>
      <c r="L63" s="361">
        <f t="shared" si="17"/>
        <v>0</v>
      </c>
      <c r="M63" s="364">
        <f t="shared" si="18"/>
        <v>0</v>
      </c>
    </row>
    <row r="64" spans="1:13" s="358" customFormat="1" ht="23.25" customHeight="1">
      <c r="A64" s="359">
        <v>6</v>
      </c>
      <c r="B64" s="360" t="s">
        <v>193</v>
      </c>
      <c r="C64" s="361"/>
      <c r="D64" s="361"/>
      <c r="E64" s="361"/>
      <c r="F64" s="361"/>
      <c r="G64" s="361"/>
      <c r="H64" s="361"/>
      <c r="I64" s="361"/>
      <c r="J64" s="362"/>
      <c r="K64" s="363">
        <f t="shared" si="17"/>
        <v>0</v>
      </c>
      <c r="L64" s="361">
        <f t="shared" si="17"/>
        <v>0</v>
      </c>
      <c r="M64" s="364">
        <f t="shared" si="18"/>
        <v>0</v>
      </c>
    </row>
    <row r="65" spans="1:13" s="358" customFormat="1" ht="24.75" customHeight="1">
      <c r="A65" s="359">
        <v>7</v>
      </c>
      <c r="B65" s="360" t="s">
        <v>194</v>
      </c>
      <c r="C65" s="361"/>
      <c r="D65" s="361"/>
      <c r="E65" s="361"/>
      <c r="F65" s="361"/>
      <c r="G65" s="361"/>
      <c r="H65" s="361"/>
      <c r="I65" s="361"/>
      <c r="J65" s="362"/>
      <c r="K65" s="363">
        <f t="shared" si="17"/>
        <v>0</v>
      </c>
      <c r="L65" s="361">
        <f t="shared" si="17"/>
        <v>0</v>
      </c>
      <c r="M65" s="364">
        <f t="shared" si="18"/>
        <v>0</v>
      </c>
    </row>
    <row r="66" spans="1:13" s="358" customFormat="1" ht="21.75" customHeight="1">
      <c r="A66" s="359">
        <v>8</v>
      </c>
      <c r="B66" s="360" t="s">
        <v>195</v>
      </c>
      <c r="C66" s="361">
        <v>1</v>
      </c>
      <c r="D66" s="361"/>
      <c r="E66" s="361"/>
      <c r="F66" s="361"/>
      <c r="G66" s="361"/>
      <c r="H66" s="361"/>
      <c r="I66" s="361"/>
      <c r="J66" s="362"/>
      <c r="K66" s="363">
        <f t="shared" si="17"/>
        <v>1</v>
      </c>
      <c r="L66" s="361">
        <f t="shared" si="17"/>
        <v>0</v>
      </c>
      <c r="M66" s="364">
        <f t="shared" si="18"/>
        <v>1</v>
      </c>
    </row>
    <row r="67" spans="1:13" s="358" customFormat="1" ht="24.75" customHeight="1">
      <c r="A67" s="359">
        <v>9</v>
      </c>
      <c r="B67" s="360" t="s">
        <v>196</v>
      </c>
      <c r="C67" s="361">
        <v>1</v>
      </c>
      <c r="D67" s="361"/>
      <c r="E67" s="361"/>
      <c r="F67" s="361"/>
      <c r="G67" s="361"/>
      <c r="H67" s="361"/>
      <c r="I67" s="361"/>
      <c r="J67" s="362"/>
      <c r="K67" s="363">
        <f t="shared" ref="K67:K84" si="19">C67+E67+G67+I67</f>
        <v>1</v>
      </c>
      <c r="L67" s="361">
        <f t="shared" ref="L67:L84" si="20">D67+F67+H67+J67</f>
        <v>0</v>
      </c>
      <c r="M67" s="364">
        <f t="shared" si="18"/>
        <v>1</v>
      </c>
    </row>
    <row r="68" spans="1:13" s="358" customFormat="1" ht="24" customHeight="1">
      <c r="A68" s="359">
        <v>10</v>
      </c>
      <c r="B68" s="360" t="s">
        <v>197</v>
      </c>
      <c r="C68" s="361"/>
      <c r="D68" s="361"/>
      <c r="E68" s="361"/>
      <c r="F68" s="361"/>
      <c r="G68" s="361"/>
      <c r="H68" s="361"/>
      <c r="I68" s="361"/>
      <c r="J68" s="362"/>
      <c r="K68" s="363">
        <f t="shared" si="19"/>
        <v>0</v>
      </c>
      <c r="L68" s="361">
        <f t="shared" si="20"/>
        <v>0</v>
      </c>
      <c r="M68" s="364">
        <f t="shared" si="18"/>
        <v>0</v>
      </c>
    </row>
    <row r="69" spans="1:13" s="358" customFormat="1" ht="21.75" customHeight="1">
      <c r="A69" s="359">
        <v>11</v>
      </c>
      <c r="B69" s="360" t="s">
        <v>198</v>
      </c>
      <c r="C69" s="361"/>
      <c r="D69" s="361"/>
      <c r="E69" s="361"/>
      <c r="F69" s="361"/>
      <c r="G69" s="361"/>
      <c r="H69" s="361"/>
      <c r="I69" s="361"/>
      <c r="J69" s="362"/>
      <c r="K69" s="363">
        <f t="shared" si="19"/>
        <v>0</v>
      </c>
      <c r="L69" s="361">
        <f t="shared" si="20"/>
        <v>0</v>
      </c>
      <c r="M69" s="364">
        <f t="shared" si="18"/>
        <v>0</v>
      </c>
    </row>
    <row r="70" spans="1:13" s="358" customFormat="1" ht="22.5" customHeight="1">
      <c r="A70" s="359">
        <v>12</v>
      </c>
      <c r="B70" s="360" t="s">
        <v>199</v>
      </c>
      <c r="C70" s="361"/>
      <c r="D70" s="361">
        <v>1</v>
      </c>
      <c r="E70" s="361"/>
      <c r="F70" s="361"/>
      <c r="G70" s="361"/>
      <c r="H70" s="361"/>
      <c r="I70" s="361"/>
      <c r="J70" s="362"/>
      <c r="K70" s="363">
        <f t="shared" si="19"/>
        <v>0</v>
      </c>
      <c r="L70" s="361">
        <f t="shared" si="20"/>
        <v>1</v>
      </c>
      <c r="M70" s="364">
        <f t="shared" si="18"/>
        <v>1</v>
      </c>
    </row>
    <row r="71" spans="1:13" s="358" customFormat="1" ht="24.75" customHeight="1">
      <c r="A71" s="359">
        <v>13</v>
      </c>
      <c r="B71" s="360" t="s">
        <v>200</v>
      </c>
      <c r="C71" s="361"/>
      <c r="D71" s="361"/>
      <c r="E71" s="361"/>
      <c r="F71" s="361"/>
      <c r="G71" s="361"/>
      <c r="H71" s="361"/>
      <c r="I71" s="361"/>
      <c r="J71" s="362"/>
      <c r="K71" s="363">
        <f t="shared" si="19"/>
        <v>0</v>
      </c>
      <c r="L71" s="361">
        <f t="shared" si="20"/>
        <v>0</v>
      </c>
      <c r="M71" s="364">
        <f t="shared" si="18"/>
        <v>0</v>
      </c>
    </row>
    <row r="72" spans="1:13" s="358" customFormat="1" ht="24" customHeight="1">
      <c r="A72" s="359">
        <v>14</v>
      </c>
      <c r="B72" s="360" t="s">
        <v>201</v>
      </c>
      <c r="C72" s="361"/>
      <c r="D72" s="361"/>
      <c r="E72" s="361"/>
      <c r="F72" s="361"/>
      <c r="G72" s="361"/>
      <c r="H72" s="361"/>
      <c r="I72" s="361"/>
      <c r="J72" s="362"/>
      <c r="K72" s="363">
        <f t="shared" si="19"/>
        <v>0</v>
      </c>
      <c r="L72" s="361">
        <f t="shared" si="20"/>
        <v>0</v>
      </c>
      <c r="M72" s="364">
        <f t="shared" si="18"/>
        <v>0</v>
      </c>
    </row>
    <row r="73" spans="1:13" s="358" customFormat="1" ht="23.25" customHeight="1">
      <c r="A73" s="359">
        <v>15</v>
      </c>
      <c r="B73" s="360" t="s">
        <v>202</v>
      </c>
      <c r="C73" s="361"/>
      <c r="D73" s="361"/>
      <c r="E73" s="361"/>
      <c r="F73" s="361"/>
      <c r="G73" s="361"/>
      <c r="H73" s="361"/>
      <c r="I73" s="361"/>
      <c r="J73" s="362"/>
      <c r="K73" s="363">
        <f t="shared" si="19"/>
        <v>0</v>
      </c>
      <c r="L73" s="361">
        <f t="shared" si="20"/>
        <v>0</v>
      </c>
      <c r="M73" s="364">
        <f t="shared" si="18"/>
        <v>0</v>
      </c>
    </row>
    <row r="74" spans="1:13" s="358" customFormat="1" ht="22.5" customHeight="1">
      <c r="A74" s="359">
        <v>16</v>
      </c>
      <c r="B74" s="360" t="s">
        <v>203</v>
      </c>
      <c r="C74" s="361"/>
      <c r="D74" s="361"/>
      <c r="E74" s="361"/>
      <c r="F74" s="361"/>
      <c r="G74" s="361"/>
      <c r="H74" s="361"/>
      <c r="I74" s="361"/>
      <c r="J74" s="362"/>
      <c r="K74" s="363">
        <f t="shared" si="19"/>
        <v>0</v>
      </c>
      <c r="L74" s="361">
        <f t="shared" si="20"/>
        <v>0</v>
      </c>
      <c r="M74" s="364">
        <f t="shared" si="18"/>
        <v>0</v>
      </c>
    </row>
    <row r="75" spans="1:13" s="358" customFormat="1" ht="21.75" customHeight="1">
      <c r="A75" s="359">
        <v>17</v>
      </c>
      <c r="B75" s="360" t="s">
        <v>204</v>
      </c>
      <c r="C75" s="361"/>
      <c r="D75" s="361"/>
      <c r="E75" s="361"/>
      <c r="F75" s="361"/>
      <c r="G75" s="361"/>
      <c r="H75" s="361"/>
      <c r="I75" s="361"/>
      <c r="J75" s="362"/>
      <c r="K75" s="363">
        <f t="shared" si="19"/>
        <v>0</v>
      </c>
      <c r="L75" s="361">
        <f t="shared" si="20"/>
        <v>0</v>
      </c>
      <c r="M75" s="364">
        <f t="shared" si="18"/>
        <v>0</v>
      </c>
    </row>
    <row r="76" spans="1:13" s="358" customFormat="1" ht="22.5" customHeight="1">
      <c r="A76" s="359">
        <v>18</v>
      </c>
      <c r="B76" s="360" t="s">
        <v>205</v>
      </c>
      <c r="C76" s="361"/>
      <c r="D76" s="361"/>
      <c r="E76" s="361"/>
      <c r="F76" s="361"/>
      <c r="G76" s="361"/>
      <c r="H76" s="361"/>
      <c r="I76" s="361"/>
      <c r="J76" s="362"/>
      <c r="K76" s="363">
        <f t="shared" si="19"/>
        <v>0</v>
      </c>
      <c r="L76" s="361">
        <f t="shared" si="20"/>
        <v>0</v>
      </c>
      <c r="M76" s="364">
        <f t="shared" si="18"/>
        <v>0</v>
      </c>
    </row>
    <row r="77" spans="1:13" s="358" customFormat="1" ht="22.5" customHeight="1">
      <c r="A77" s="359">
        <v>19</v>
      </c>
      <c r="B77" s="360" t="s">
        <v>206</v>
      </c>
      <c r="C77" s="361"/>
      <c r="D77" s="361"/>
      <c r="E77" s="361"/>
      <c r="F77" s="361"/>
      <c r="G77" s="361"/>
      <c r="H77" s="361"/>
      <c r="I77" s="361"/>
      <c r="J77" s="362"/>
      <c r="K77" s="363">
        <f t="shared" si="19"/>
        <v>0</v>
      </c>
      <c r="L77" s="361">
        <f t="shared" si="20"/>
        <v>0</v>
      </c>
      <c r="M77" s="364">
        <f t="shared" si="18"/>
        <v>0</v>
      </c>
    </row>
    <row r="78" spans="1:13" s="358" customFormat="1" ht="22.5" customHeight="1">
      <c r="A78" s="359">
        <v>20</v>
      </c>
      <c r="B78" s="360" t="s">
        <v>207</v>
      </c>
      <c r="C78" s="361"/>
      <c r="D78" s="361">
        <v>1</v>
      </c>
      <c r="E78" s="361"/>
      <c r="F78" s="361"/>
      <c r="G78" s="361"/>
      <c r="H78" s="361"/>
      <c r="I78" s="361"/>
      <c r="J78" s="362"/>
      <c r="K78" s="363">
        <f t="shared" si="19"/>
        <v>0</v>
      </c>
      <c r="L78" s="361">
        <f t="shared" si="20"/>
        <v>1</v>
      </c>
      <c r="M78" s="364">
        <f t="shared" si="18"/>
        <v>1</v>
      </c>
    </row>
    <row r="79" spans="1:13" s="358" customFormat="1" ht="24.75" customHeight="1">
      <c r="A79" s="359">
        <v>21</v>
      </c>
      <c r="B79" s="360" t="s">
        <v>208</v>
      </c>
      <c r="C79" s="361"/>
      <c r="D79" s="361"/>
      <c r="E79" s="361"/>
      <c r="F79" s="361"/>
      <c r="G79" s="361"/>
      <c r="H79" s="361"/>
      <c r="I79" s="361"/>
      <c r="J79" s="362"/>
      <c r="K79" s="363">
        <f t="shared" si="19"/>
        <v>0</v>
      </c>
      <c r="L79" s="361">
        <f t="shared" si="20"/>
        <v>0</v>
      </c>
      <c r="M79" s="364">
        <f t="shared" si="18"/>
        <v>0</v>
      </c>
    </row>
    <row r="80" spans="1:13" s="358" customFormat="1" ht="22.5" customHeight="1" thickBot="1">
      <c r="A80" s="402">
        <v>22</v>
      </c>
      <c r="B80" s="403" t="s">
        <v>209</v>
      </c>
      <c r="C80" s="404"/>
      <c r="D80" s="404"/>
      <c r="E80" s="404"/>
      <c r="F80" s="404"/>
      <c r="G80" s="404"/>
      <c r="H80" s="404"/>
      <c r="I80" s="404"/>
      <c r="J80" s="405"/>
      <c r="K80" s="406">
        <f t="shared" si="19"/>
        <v>0</v>
      </c>
      <c r="L80" s="404">
        <f t="shared" si="20"/>
        <v>0</v>
      </c>
      <c r="M80" s="387">
        <f t="shared" si="18"/>
        <v>0</v>
      </c>
    </row>
    <row r="81" spans="1:13" s="376" customFormat="1" ht="26.25" customHeight="1" thickBot="1">
      <c r="A81" s="370"/>
      <c r="B81" s="371" t="s">
        <v>126</v>
      </c>
      <c r="C81" s="372">
        <f>SUM(C59:C80)</f>
        <v>3</v>
      </c>
      <c r="D81" s="372">
        <f t="shared" ref="D81:J81" si="21">SUM(D59:D80)</f>
        <v>2</v>
      </c>
      <c r="E81" s="372">
        <f t="shared" si="21"/>
        <v>0</v>
      </c>
      <c r="F81" s="372">
        <f t="shared" si="21"/>
        <v>0</v>
      </c>
      <c r="G81" s="372">
        <f t="shared" si="21"/>
        <v>0</v>
      </c>
      <c r="H81" s="372">
        <f t="shared" si="21"/>
        <v>0</v>
      </c>
      <c r="I81" s="372">
        <f t="shared" si="21"/>
        <v>0</v>
      </c>
      <c r="J81" s="372">
        <f t="shared" si="21"/>
        <v>0</v>
      </c>
      <c r="K81" s="374">
        <f>SUM(K59:K80)</f>
        <v>3</v>
      </c>
      <c r="L81" s="372">
        <f>SUM(L59:L80)</f>
        <v>2</v>
      </c>
      <c r="M81" s="375">
        <f t="shared" si="18"/>
        <v>5</v>
      </c>
    </row>
    <row r="82" spans="1:13" s="358" customFormat="1" ht="26.25" customHeight="1" thickBot="1">
      <c r="A82" s="525" t="s">
        <v>129</v>
      </c>
      <c r="B82" s="526"/>
      <c r="C82" s="526"/>
      <c r="D82" s="526"/>
      <c r="E82" s="526"/>
      <c r="F82" s="526"/>
      <c r="G82" s="526"/>
      <c r="H82" s="526"/>
      <c r="I82" s="526"/>
      <c r="J82" s="526"/>
      <c r="K82" s="526"/>
      <c r="L82" s="526"/>
      <c r="M82" s="527"/>
    </row>
    <row r="83" spans="1:13" s="358" customFormat="1" ht="22.5" customHeight="1">
      <c r="A83" s="397">
        <v>1</v>
      </c>
      <c r="B83" s="398" t="s">
        <v>130</v>
      </c>
      <c r="C83" s="399"/>
      <c r="D83" s="399"/>
      <c r="E83" s="399"/>
      <c r="F83" s="399"/>
      <c r="G83" s="399"/>
      <c r="H83" s="399"/>
      <c r="I83" s="399"/>
      <c r="J83" s="400"/>
      <c r="K83" s="401">
        <f t="shared" si="19"/>
        <v>0</v>
      </c>
      <c r="L83" s="399">
        <f t="shared" si="20"/>
        <v>0</v>
      </c>
      <c r="M83" s="386">
        <f t="shared" ref="M83:M85" si="22">K83+L83</f>
        <v>0</v>
      </c>
    </row>
    <row r="84" spans="1:13" s="358" customFormat="1" ht="22.5" customHeight="1" thickBot="1">
      <c r="A84" s="366">
        <v>2</v>
      </c>
      <c r="B84" s="367" t="s">
        <v>60</v>
      </c>
      <c r="C84" s="352"/>
      <c r="D84" s="352"/>
      <c r="E84" s="352"/>
      <c r="F84" s="352"/>
      <c r="G84" s="352"/>
      <c r="H84" s="352"/>
      <c r="I84" s="352"/>
      <c r="J84" s="368"/>
      <c r="K84" s="369">
        <f t="shared" si="19"/>
        <v>0</v>
      </c>
      <c r="L84" s="352">
        <f t="shared" si="20"/>
        <v>0</v>
      </c>
      <c r="M84" s="387">
        <f t="shared" si="22"/>
        <v>0</v>
      </c>
    </row>
    <row r="85" spans="1:13" s="376" customFormat="1" ht="23.25" customHeight="1" thickBot="1">
      <c r="A85" s="370"/>
      <c r="B85" s="371" t="s">
        <v>128</v>
      </c>
      <c r="C85" s="372">
        <f t="shared" ref="C85:L85" si="23">SUM(C83:C84)</f>
        <v>0</v>
      </c>
      <c r="D85" s="372">
        <f t="shared" si="23"/>
        <v>0</v>
      </c>
      <c r="E85" s="372">
        <f t="shared" si="23"/>
        <v>0</v>
      </c>
      <c r="F85" s="372">
        <f t="shared" si="23"/>
        <v>0</v>
      </c>
      <c r="G85" s="372">
        <f t="shared" si="23"/>
        <v>0</v>
      </c>
      <c r="H85" s="372">
        <f t="shared" si="23"/>
        <v>0</v>
      </c>
      <c r="I85" s="372">
        <f t="shared" si="23"/>
        <v>0</v>
      </c>
      <c r="J85" s="372">
        <f t="shared" si="23"/>
        <v>0</v>
      </c>
      <c r="K85" s="374">
        <f t="shared" si="23"/>
        <v>0</v>
      </c>
      <c r="L85" s="372">
        <f t="shared" si="23"/>
        <v>0</v>
      </c>
      <c r="M85" s="386">
        <f t="shared" si="22"/>
        <v>0</v>
      </c>
    </row>
    <row r="86" spans="1:13" s="376" customFormat="1" ht="23.25" customHeight="1">
      <c r="A86" s="519" t="s">
        <v>2</v>
      </c>
      <c r="B86" s="521" t="s">
        <v>1</v>
      </c>
      <c r="C86" s="503" t="s">
        <v>27</v>
      </c>
      <c r="D86" s="503"/>
      <c r="E86" s="503" t="s">
        <v>28</v>
      </c>
      <c r="F86" s="503"/>
      <c r="G86" s="503" t="s">
        <v>29</v>
      </c>
      <c r="H86" s="503"/>
      <c r="I86" s="503" t="s">
        <v>7</v>
      </c>
      <c r="J86" s="504"/>
      <c r="K86" s="505" t="s">
        <v>23</v>
      </c>
      <c r="L86" s="506"/>
      <c r="M86" s="507"/>
    </row>
    <row r="87" spans="1:13" s="376" customFormat="1" ht="32.25" customHeight="1" thickBot="1">
      <c r="A87" s="520"/>
      <c r="B87" s="522"/>
      <c r="C87" s="352" t="s">
        <v>175</v>
      </c>
      <c r="D87" s="353" t="s">
        <v>0</v>
      </c>
      <c r="E87" s="352" t="s">
        <v>175</v>
      </c>
      <c r="F87" s="353" t="s">
        <v>0</v>
      </c>
      <c r="G87" s="352" t="s">
        <v>175</v>
      </c>
      <c r="H87" s="353" t="s">
        <v>0</v>
      </c>
      <c r="I87" s="352" t="s">
        <v>175</v>
      </c>
      <c r="J87" s="354" t="s">
        <v>0</v>
      </c>
      <c r="K87" s="355" t="s">
        <v>175</v>
      </c>
      <c r="L87" s="356" t="s">
        <v>0</v>
      </c>
      <c r="M87" s="357" t="s">
        <v>26</v>
      </c>
    </row>
    <row r="88" spans="1:13" s="358" customFormat="1" ht="30" customHeight="1" thickBot="1">
      <c r="A88" s="515" t="s">
        <v>90</v>
      </c>
      <c r="B88" s="516"/>
      <c r="C88" s="516"/>
      <c r="D88" s="516"/>
      <c r="E88" s="516"/>
      <c r="F88" s="516"/>
      <c r="G88" s="516"/>
      <c r="H88" s="516"/>
      <c r="I88" s="516"/>
      <c r="J88" s="516"/>
      <c r="K88" s="516"/>
      <c r="L88" s="516"/>
      <c r="M88" s="517"/>
    </row>
    <row r="89" spans="1:13" s="358" customFormat="1" ht="18.75" customHeight="1">
      <c r="A89" s="377">
        <v>1</v>
      </c>
      <c r="B89" s="378" t="s">
        <v>132</v>
      </c>
      <c r="C89" s="379">
        <v>1</v>
      </c>
      <c r="D89" s="379"/>
      <c r="E89" s="379"/>
      <c r="F89" s="379"/>
      <c r="G89" s="379"/>
      <c r="H89" s="379"/>
      <c r="I89" s="379"/>
      <c r="J89" s="380"/>
      <c r="K89" s="401">
        <f t="shared" ref="K89:K114" si="24">C89+E89+G89+I89</f>
        <v>1</v>
      </c>
      <c r="L89" s="399">
        <f t="shared" ref="L89:L114" si="25">D89+F89+H89+J89</f>
        <v>0</v>
      </c>
      <c r="M89" s="386">
        <f t="shared" ref="M89:M138" si="26">K89+L89</f>
        <v>1</v>
      </c>
    </row>
    <row r="90" spans="1:13" s="358" customFormat="1" ht="20.25" customHeight="1">
      <c r="A90" s="359">
        <v>2</v>
      </c>
      <c r="B90" s="360" t="s">
        <v>131</v>
      </c>
      <c r="C90" s="361"/>
      <c r="D90" s="361"/>
      <c r="E90" s="361"/>
      <c r="F90" s="361"/>
      <c r="G90" s="361"/>
      <c r="H90" s="361"/>
      <c r="I90" s="361"/>
      <c r="J90" s="362"/>
      <c r="K90" s="363">
        <f t="shared" si="24"/>
        <v>0</v>
      </c>
      <c r="L90" s="361">
        <f t="shared" si="25"/>
        <v>0</v>
      </c>
      <c r="M90" s="364">
        <f t="shared" si="26"/>
        <v>0</v>
      </c>
    </row>
    <row r="91" spans="1:13" s="358" customFormat="1" ht="18" customHeight="1">
      <c r="A91" s="359">
        <v>3</v>
      </c>
      <c r="B91" s="360" t="s">
        <v>133</v>
      </c>
      <c r="C91" s="361"/>
      <c r="D91" s="361">
        <v>1</v>
      </c>
      <c r="E91" s="361"/>
      <c r="F91" s="361"/>
      <c r="G91" s="361"/>
      <c r="H91" s="361"/>
      <c r="I91" s="361"/>
      <c r="J91" s="362"/>
      <c r="K91" s="363">
        <f t="shared" si="24"/>
        <v>0</v>
      </c>
      <c r="L91" s="361">
        <f t="shared" si="25"/>
        <v>1</v>
      </c>
      <c r="M91" s="364">
        <f t="shared" si="26"/>
        <v>1</v>
      </c>
    </row>
    <row r="92" spans="1:13" s="358" customFormat="1" ht="18.75" customHeight="1">
      <c r="A92" s="359">
        <v>4</v>
      </c>
      <c r="B92" s="360" t="s">
        <v>134</v>
      </c>
      <c r="C92" s="361"/>
      <c r="D92" s="361">
        <v>1</v>
      </c>
      <c r="E92" s="361"/>
      <c r="F92" s="361"/>
      <c r="G92" s="361"/>
      <c r="H92" s="361"/>
      <c r="I92" s="361"/>
      <c r="J92" s="362"/>
      <c r="K92" s="363">
        <f t="shared" si="24"/>
        <v>0</v>
      </c>
      <c r="L92" s="361">
        <f t="shared" si="25"/>
        <v>1</v>
      </c>
      <c r="M92" s="364">
        <f t="shared" si="26"/>
        <v>1</v>
      </c>
    </row>
    <row r="93" spans="1:13" s="358" customFormat="1" ht="17.25" customHeight="1">
      <c r="A93" s="359">
        <v>5</v>
      </c>
      <c r="B93" s="360" t="s">
        <v>135</v>
      </c>
      <c r="C93" s="361"/>
      <c r="D93" s="361"/>
      <c r="E93" s="361"/>
      <c r="F93" s="361"/>
      <c r="G93" s="361"/>
      <c r="H93" s="361"/>
      <c r="I93" s="361"/>
      <c r="J93" s="362"/>
      <c r="K93" s="363">
        <f t="shared" si="24"/>
        <v>0</v>
      </c>
      <c r="L93" s="361">
        <f t="shared" si="25"/>
        <v>0</v>
      </c>
      <c r="M93" s="364">
        <f t="shared" si="26"/>
        <v>0</v>
      </c>
    </row>
    <row r="94" spans="1:13" s="358" customFormat="1" ht="33.75" customHeight="1">
      <c r="A94" s="359">
        <v>6</v>
      </c>
      <c r="B94" s="360" t="s">
        <v>258</v>
      </c>
      <c r="C94" s="361"/>
      <c r="D94" s="361">
        <v>1</v>
      </c>
      <c r="E94" s="361"/>
      <c r="F94" s="361"/>
      <c r="G94" s="361"/>
      <c r="H94" s="361"/>
      <c r="I94" s="361"/>
      <c r="J94" s="362"/>
      <c r="K94" s="363">
        <f t="shared" si="24"/>
        <v>0</v>
      </c>
      <c r="L94" s="361">
        <f t="shared" si="25"/>
        <v>1</v>
      </c>
      <c r="M94" s="364">
        <f t="shared" si="26"/>
        <v>1</v>
      </c>
    </row>
    <row r="95" spans="1:13" s="358" customFormat="1" ht="17.25" customHeight="1">
      <c r="A95" s="359">
        <v>7</v>
      </c>
      <c r="B95" s="360" t="s">
        <v>136</v>
      </c>
      <c r="C95" s="361"/>
      <c r="D95" s="361"/>
      <c r="E95" s="361"/>
      <c r="F95" s="361"/>
      <c r="G95" s="361"/>
      <c r="H95" s="361"/>
      <c r="I95" s="361"/>
      <c r="J95" s="362"/>
      <c r="K95" s="363">
        <f t="shared" si="24"/>
        <v>0</v>
      </c>
      <c r="L95" s="361">
        <f t="shared" si="25"/>
        <v>0</v>
      </c>
      <c r="M95" s="364">
        <f t="shared" si="26"/>
        <v>0</v>
      </c>
    </row>
    <row r="96" spans="1:13" s="358" customFormat="1" ht="17.25" customHeight="1">
      <c r="A96" s="359">
        <v>8</v>
      </c>
      <c r="B96" s="360" t="s">
        <v>137</v>
      </c>
      <c r="C96" s="361"/>
      <c r="D96" s="361">
        <v>3</v>
      </c>
      <c r="E96" s="361"/>
      <c r="F96" s="361"/>
      <c r="G96" s="361"/>
      <c r="H96" s="361"/>
      <c r="I96" s="361"/>
      <c r="J96" s="362"/>
      <c r="K96" s="363">
        <f t="shared" si="24"/>
        <v>0</v>
      </c>
      <c r="L96" s="361">
        <f t="shared" si="25"/>
        <v>3</v>
      </c>
      <c r="M96" s="364">
        <f t="shared" si="26"/>
        <v>3</v>
      </c>
    </row>
    <row r="97" spans="1:13" s="358" customFormat="1" ht="16.5" customHeight="1">
      <c r="A97" s="359">
        <v>9</v>
      </c>
      <c r="B97" s="360" t="s">
        <v>138</v>
      </c>
      <c r="C97" s="361"/>
      <c r="D97" s="361"/>
      <c r="E97" s="361"/>
      <c r="F97" s="361"/>
      <c r="G97" s="361"/>
      <c r="H97" s="361"/>
      <c r="I97" s="361"/>
      <c r="J97" s="362"/>
      <c r="K97" s="363">
        <f t="shared" si="24"/>
        <v>0</v>
      </c>
      <c r="L97" s="361">
        <f t="shared" si="25"/>
        <v>0</v>
      </c>
      <c r="M97" s="364">
        <f t="shared" si="26"/>
        <v>0</v>
      </c>
    </row>
    <row r="98" spans="1:13" s="358" customFormat="1" ht="18.75" customHeight="1">
      <c r="A98" s="359">
        <v>10</v>
      </c>
      <c r="B98" s="360" t="s">
        <v>257</v>
      </c>
      <c r="C98" s="361"/>
      <c r="D98" s="361">
        <v>2</v>
      </c>
      <c r="E98" s="361"/>
      <c r="F98" s="361"/>
      <c r="G98" s="361"/>
      <c r="H98" s="361"/>
      <c r="I98" s="361"/>
      <c r="J98" s="362"/>
      <c r="K98" s="363">
        <f t="shared" si="24"/>
        <v>0</v>
      </c>
      <c r="L98" s="361">
        <f t="shared" si="25"/>
        <v>2</v>
      </c>
      <c r="M98" s="364">
        <f t="shared" si="26"/>
        <v>2</v>
      </c>
    </row>
    <row r="99" spans="1:13" s="358" customFormat="1" ht="18" customHeight="1">
      <c r="A99" s="359">
        <v>11</v>
      </c>
      <c r="B99" s="360" t="s">
        <v>139</v>
      </c>
      <c r="C99" s="361"/>
      <c r="D99" s="361"/>
      <c r="E99" s="361"/>
      <c r="F99" s="361"/>
      <c r="G99" s="361"/>
      <c r="H99" s="361"/>
      <c r="I99" s="361"/>
      <c r="J99" s="362"/>
      <c r="K99" s="363">
        <f t="shared" si="24"/>
        <v>0</v>
      </c>
      <c r="L99" s="361">
        <f t="shared" si="25"/>
        <v>0</v>
      </c>
      <c r="M99" s="364">
        <f t="shared" si="26"/>
        <v>0</v>
      </c>
    </row>
    <row r="100" spans="1:13" s="358" customFormat="1" ht="18" customHeight="1">
      <c r="A100" s="359">
        <v>12</v>
      </c>
      <c r="B100" s="360" t="s">
        <v>563</v>
      </c>
      <c r="C100" s="361"/>
      <c r="D100" s="361">
        <v>1</v>
      </c>
      <c r="E100" s="361"/>
      <c r="F100" s="361"/>
      <c r="G100" s="361"/>
      <c r="H100" s="361"/>
      <c r="I100" s="361"/>
      <c r="J100" s="362"/>
      <c r="K100" s="363">
        <f t="shared" si="24"/>
        <v>0</v>
      </c>
      <c r="L100" s="361">
        <f t="shared" si="25"/>
        <v>1</v>
      </c>
      <c r="M100" s="364">
        <f t="shared" si="26"/>
        <v>1</v>
      </c>
    </row>
    <row r="101" spans="1:13" s="358" customFormat="1" ht="17.25" customHeight="1">
      <c r="A101" s="359">
        <v>13</v>
      </c>
      <c r="B101" s="360" t="s">
        <v>140</v>
      </c>
      <c r="C101" s="361"/>
      <c r="D101" s="361">
        <v>1</v>
      </c>
      <c r="E101" s="361"/>
      <c r="F101" s="361"/>
      <c r="G101" s="361"/>
      <c r="H101" s="361"/>
      <c r="I101" s="361"/>
      <c r="J101" s="362"/>
      <c r="K101" s="363">
        <f t="shared" si="24"/>
        <v>0</v>
      </c>
      <c r="L101" s="361">
        <f t="shared" si="25"/>
        <v>1</v>
      </c>
      <c r="M101" s="364">
        <f t="shared" si="26"/>
        <v>1</v>
      </c>
    </row>
    <row r="102" spans="1:13" s="358" customFormat="1" ht="21.75" customHeight="1">
      <c r="A102" s="359">
        <v>14</v>
      </c>
      <c r="B102" s="360" t="s">
        <v>141</v>
      </c>
      <c r="C102" s="361"/>
      <c r="D102" s="361">
        <v>1</v>
      </c>
      <c r="E102" s="361"/>
      <c r="F102" s="361"/>
      <c r="G102" s="361"/>
      <c r="H102" s="361"/>
      <c r="I102" s="361"/>
      <c r="J102" s="362"/>
      <c r="K102" s="363">
        <f t="shared" si="24"/>
        <v>0</v>
      </c>
      <c r="L102" s="361">
        <f t="shared" si="25"/>
        <v>1</v>
      </c>
      <c r="M102" s="364">
        <f t="shared" si="26"/>
        <v>1</v>
      </c>
    </row>
    <row r="103" spans="1:13" s="358" customFormat="1" ht="21" customHeight="1">
      <c r="A103" s="359">
        <v>15</v>
      </c>
      <c r="B103" s="360" t="s">
        <v>142</v>
      </c>
      <c r="C103" s="361"/>
      <c r="D103" s="361"/>
      <c r="E103" s="361"/>
      <c r="F103" s="361"/>
      <c r="G103" s="361"/>
      <c r="H103" s="361"/>
      <c r="I103" s="361"/>
      <c r="J103" s="362"/>
      <c r="K103" s="363">
        <f t="shared" si="24"/>
        <v>0</v>
      </c>
      <c r="L103" s="361">
        <f t="shared" si="25"/>
        <v>0</v>
      </c>
      <c r="M103" s="364">
        <f t="shared" si="26"/>
        <v>0</v>
      </c>
    </row>
    <row r="104" spans="1:13" s="358" customFormat="1" ht="18" customHeight="1">
      <c r="A104" s="359">
        <v>16</v>
      </c>
      <c r="B104" s="360" t="s">
        <v>143</v>
      </c>
      <c r="C104" s="361"/>
      <c r="D104" s="361"/>
      <c r="E104" s="361"/>
      <c r="F104" s="361"/>
      <c r="G104" s="361"/>
      <c r="H104" s="361"/>
      <c r="I104" s="361"/>
      <c r="J104" s="362"/>
      <c r="K104" s="363">
        <f t="shared" si="24"/>
        <v>0</v>
      </c>
      <c r="L104" s="361">
        <f t="shared" si="25"/>
        <v>0</v>
      </c>
      <c r="M104" s="364">
        <f t="shared" si="26"/>
        <v>0</v>
      </c>
    </row>
    <row r="105" spans="1:13" s="358" customFormat="1" ht="21.75" customHeight="1">
      <c r="A105" s="359">
        <v>17</v>
      </c>
      <c r="B105" s="360" t="s">
        <v>144</v>
      </c>
      <c r="C105" s="361"/>
      <c r="D105" s="361">
        <v>1</v>
      </c>
      <c r="E105" s="361"/>
      <c r="F105" s="361"/>
      <c r="G105" s="361"/>
      <c r="H105" s="361"/>
      <c r="I105" s="361"/>
      <c r="J105" s="362"/>
      <c r="K105" s="363">
        <f t="shared" si="24"/>
        <v>0</v>
      </c>
      <c r="L105" s="361">
        <f t="shared" si="25"/>
        <v>1</v>
      </c>
      <c r="M105" s="364">
        <f t="shared" si="26"/>
        <v>1</v>
      </c>
    </row>
    <row r="106" spans="1:13" s="358" customFormat="1" ht="18" customHeight="1">
      <c r="A106" s="359">
        <v>18</v>
      </c>
      <c r="B106" s="360" t="s">
        <v>145</v>
      </c>
      <c r="C106" s="361"/>
      <c r="D106" s="361"/>
      <c r="E106" s="361"/>
      <c r="F106" s="361"/>
      <c r="G106" s="361"/>
      <c r="H106" s="361"/>
      <c r="I106" s="361"/>
      <c r="J106" s="362"/>
      <c r="K106" s="363">
        <f t="shared" si="24"/>
        <v>0</v>
      </c>
      <c r="L106" s="361">
        <f t="shared" si="25"/>
        <v>0</v>
      </c>
      <c r="M106" s="364">
        <f t="shared" si="26"/>
        <v>0</v>
      </c>
    </row>
    <row r="107" spans="1:13" s="358" customFormat="1" ht="18.75" customHeight="1">
      <c r="A107" s="359">
        <v>19</v>
      </c>
      <c r="B107" s="360" t="s">
        <v>146</v>
      </c>
      <c r="C107" s="361"/>
      <c r="D107" s="361"/>
      <c r="E107" s="361"/>
      <c r="F107" s="361"/>
      <c r="G107" s="361"/>
      <c r="H107" s="361"/>
      <c r="I107" s="361"/>
      <c r="J107" s="362"/>
      <c r="K107" s="363">
        <f t="shared" si="24"/>
        <v>0</v>
      </c>
      <c r="L107" s="361">
        <f t="shared" si="25"/>
        <v>0</v>
      </c>
      <c r="M107" s="364">
        <f t="shared" si="26"/>
        <v>0</v>
      </c>
    </row>
    <row r="108" spans="1:13" s="358" customFormat="1" ht="17.25" customHeight="1">
      <c r="A108" s="359">
        <v>20</v>
      </c>
      <c r="B108" s="360" t="s">
        <v>147</v>
      </c>
      <c r="C108" s="361"/>
      <c r="D108" s="361"/>
      <c r="E108" s="361"/>
      <c r="F108" s="361"/>
      <c r="G108" s="361"/>
      <c r="H108" s="361"/>
      <c r="I108" s="361"/>
      <c r="J108" s="362"/>
      <c r="K108" s="363">
        <f t="shared" si="24"/>
        <v>0</v>
      </c>
      <c r="L108" s="361">
        <f t="shared" si="25"/>
        <v>0</v>
      </c>
      <c r="M108" s="364">
        <f t="shared" si="26"/>
        <v>0</v>
      </c>
    </row>
    <row r="109" spans="1:13" s="358" customFormat="1" ht="19.5" customHeight="1">
      <c r="A109" s="359">
        <v>21</v>
      </c>
      <c r="B109" s="360" t="s">
        <v>148</v>
      </c>
      <c r="C109" s="361"/>
      <c r="D109" s="361"/>
      <c r="E109" s="361"/>
      <c r="F109" s="361"/>
      <c r="G109" s="361"/>
      <c r="H109" s="361"/>
      <c r="I109" s="361"/>
      <c r="J109" s="362"/>
      <c r="K109" s="363">
        <f t="shared" si="24"/>
        <v>0</v>
      </c>
      <c r="L109" s="361">
        <f t="shared" si="25"/>
        <v>0</v>
      </c>
      <c r="M109" s="364">
        <f t="shared" si="26"/>
        <v>0</v>
      </c>
    </row>
    <row r="110" spans="1:13" s="358" customFormat="1" ht="19.5" customHeight="1">
      <c r="A110" s="359">
        <v>22</v>
      </c>
      <c r="B110" s="360" t="s">
        <v>149</v>
      </c>
      <c r="C110" s="361"/>
      <c r="D110" s="361"/>
      <c r="E110" s="361"/>
      <c r="F110" s="361"/>
      <c r="G110" s="361"/>
      <c r="H110" s="361"/>
      <c r="I110" s="361"/>
      <c r="J110" s="362"/>
      <c r="K110" s="363">
        <f t="shared" si="24"/>
        <v>0</v>
      </c>
      <c r="L110" s="361">
        <f t="shared" si="25"/>
        <v>0</v>
      </c>
      <c r="M110" s="364">
        <f t="shared" si="26"/>
        <v>0</v>
      </c>
    </row>
    <row r="111" spans="1:13" s="358" customFormat="1" ht="21.75" customHeight="1">
      <c r="A111" s="359">
        <v>23</v>
      </c>
      <c r="B111" s="360" t="s">
        <v>150</v>
      </c>
      <c r="C111" s="361"/>
      <c r="D111" s="361"/>
      <c r="E111" s="361"/>
      <c r="F111" s="361"/>
      <c r="G111" s="361"/>
      <c r="H111" s="361"/>
      <c r="I111" s="361"/>
      <c r="J111" s="362"/>
      <c r="K111" s="363">
        <f t="shared" si="24"/>
        <v>0</v>
      </c>
      <c r="L111" s="361">
        <f t="shared" si="25"/>
        <v>0</v>
      </c>
      <c r="M111" s="364">
        <f t="shared" si="26"/>
        <v>0</v>
      </c>
    </row>
    <row r="112" spans="1:13" s="358" customFormat="1" ht="19.5" customHeight="1">
      <c r="A112" s="359">
        <v>24</v>
      </c>
      <c r="B112" s="360" t="s">
        <v>152</v>
      </c>
      <c r="C112" s="361"/>
      <c r="D112" s="361">
        <v>1</v>
      </c>
      <c r="E112" s="361"/>
      <c r="F112" s="361"/>
      <c r="G112" s="361"/>
      <c r="H112" s="361"/>
      <c r="I112" s="361"/>
      <c r="J112" s="362"/>
      <c r="K112" s="363">
        <f t="shared" si="24"/>
        <v>0</v>
      </c>
      <c r="L112" s="361">
        <f t="shared" si="25"/>
        <v>1</v>
      </c>
      <c r="M112" s="364">
        <f t="shared" si="26"/>
        <v>1</v>
      </c>
    </row>
    <row r="113" spans="1:13" s="358" customFormat="1" ht="19.5" customHeight="1">
      <c r="A113" s="359">
        <v>25</v>
      </c>
      <c r="B113" s="360" t="s">
        <v>151</v>
      </c>
      <c r="C113" s="361"/>
      <c r="D113" s="361"/>
      <c r="E113" s="361"/>
      <c r="F113" s="361"/>
      <c r="G113" s="361"/>
      <c r="H113" s="361"/>
      <c r="I113" s="361"/>
      <c r="J113" s="362"/>
      <c r="K113" s="363">
        <f t="shared" si="24"/>
        <v>0</v>
      </c>
      <c r="L113" s="361">
        <f t="shared" si="25"/>
        <v>0</v>
      </c>
      <c r="M113" s="364">
        <f t="shared" si="26"/>
        <v>0</v>
      </c>
    </row>
    <row r="114" spans="1:13" s="358" customFormat="1" ht="19.5" customHeight="1">
      <c r="A114" s="359">
        <v>26</v>
      </c>
      <c r="B114" s="360" t="s">
        <v>271</v>
      </c>
      <c r="C114" s="361"/>
      <c r="D114" s="361">
        <v>1</v>
      </c>
      <c r="E114" s="361"/>
      <c r="F114" s="361"/>
      <c r="G114" s="361"/>
      <c r="H114" s="361"/>
      <c r="I114" s="361"/>
      <c r="J114" s="362"/>
      <c r="K114" s="363">
        <f t="shared" si="24"/>
        <v>0</v>
      </c>
      <c r="L114" s="361">
        <f t="shared" si="25"/>
        <v>1</v>
      </c>
      <c r="M114" s="364">
        <f t="shared" si="26"/>
        <v>1</v>
      </c>
    </row>
    <row r="115" spans="1:13" s="358" customFormat="1" ht="20.25" customHeight="1">
      <c r="A115" s="359">
        <v>27</v>
      </c>
      <c r="B115" s="360" t="s">
        <v>153</v>
      </c>
      <c r="C115" s="361"/>
      <c r="D115" s="361">
        <v>2</v>
      </c>
      <c r="E115" s="361"/>
      <c r="F115" s="361"/>
      <c r="G115" s="361"/>
      <c r="H115" s="361"/>
      <c r="I115" s="361"/>
      <c r="J115" s="362"/>
      <c r="K115" s="363">
        <f t="shared" ref="K115:K138" si="27">C115+E115+G115+I115</f>
        <v>0</v>
      </c>
      <c r="L115" s="361">
        <f t="shared" ref="L115:L138" si="28">D115+F115+H115+J115</f>
        <v>2</v>
      </c>
      <c r="M115" s="364">
        <f t="shared" si="26"/>
        <v>2</v>
      </c>
    </row>
    <row r="116" spans="1:13" s="358" customFormat="1" ht="19.5" customHeight="1">
      <c r="A116" s="359">
        <v>28</v>
      </c>
      <c r="B116" s="360" t="s">
        <v>154</v>
      </c>
      <c r="C116" s="361"/>
      <c r="D116" s="361"/>
      <c r="E116" s="361"/>
      <c r="F116" s="361"/>
      <c r="G116" s="361"/>
      <c r="H116" s="361"/>
      <c r="I116" s="361"/>
      <c r="J116" s="362"/>
      <c r="K116" s="363">
        <f t="shared" si="27"/>
        <v>0</v>
      </c>
      <c r="L116" s="361">
        <f t="shared" si="28"/>
        <v>0</v>
      </c>
      <c r="M116" s="364">
        <f t="shared" si="26"/>
        <v>0</v>
      </c>
    </row>
    <row r="117" spans="1:13" s="358" customFormat="1" ht="18.75" customHeight="1">
      <c r="A117" s="359">
        <v>29</v>
      </c>
      <c r="B117" s="360" t="s">
        <v>155</v>
      </c>
      <c r="C117" s="361"/>
      <c r="D117" s="361">
        <v>1</v>
      </c>
      <c r="E117" s="361"/>
      <c r="F117" s="361"/>
      <c r="G117" s="361"/>
      <c r="H117" s="361"/>
      <c r="I117" s="361"/>
      <c r="J117" s="362"/>
      <c r="K117" s="363">
        <f t="shared" si="27"/>
        <v>0</v>
      </c>
      <c r="L117" s="361">
        <f t="shared" si="28"/>
        <v>1</v>
      </c>
      <c r="M117" s="364">
        <f t="shared" si="26"/>
        <v>1</v>
      </c>
    </row>
    <row r="118" spans="1:13" s="358" customFormat="1" ht="18.75" customHeight="1">
      <c r="A118" s="359">
        <v>30</v>
      </c>
      <c r="B118" s="360" t="s">
        <v>156</v>
      </c>
      <c r="C118" s="361"/>
      <c r="D118" s="361"/>
      <c r="E118" s="361"/>
      <c r="F118" s="361"/>
      <c r="G118" s="361"/>
      <c r="H118" s="361"/>
      <c r="I118" s="361"/>
      <c r="J118" s="362"/>
      <c r="K118" s="363">
        <f t="shared" si="27"/>
        <v>0</v>
      </c>
      <c r="L118" s="361">
        <f t="shared" si="28"/>
        <v>0</v>
      </c>
      <c r="M118" s="364">
        <f t="shared" si="26"/>
        <v>0</v>
      </c>
    </row>
    <row r="119" spans="1:13" s="358" customFormat="1" ht="18.75" customHeight="1">
      <c r="A119" s="359">
        <v>31</v>
      </c>
      <c r="B119" s="360" t="s">
        <v>157</v>
      </c>
      <c r="C119" s="361"/>
      <c r="D119" s="361"/>
      <c r="E119" s="361"/>
      <c r="F119" s="361"/>
      <c r="G119" s="361"/>
      <c r="H119" s="361"/>
      <c r="I119" s="361"/>
      <c r="J119" s="362"/>
      <c r="K119" s="363">
        <f t="shared" si="27"/>
        <v>0</v>
      </c>
      <c r="L119" s="361">
        <f t="shared" si="28"/>
        <v>0</v>
      </c>
      <c r="M119" s="364">
        <f t="shared" si="26"/>
        <v>0</v>
      </c>
    </row>
    <row r="120" spans="1:13" s="358" customFormat="1" ht="18" customHeight="1">
      <c r="A120" s="359">
        <v>32</v>
      </c>
      <c r="B120" s="360" t="s">
        <v>158</v>
      </c>
      <c r="C120" s="361"/>
      <c r="D120" s="361"/>
      <c r="E120" s="361"/>
      <c r="F120" s="361"/>
      <c r="G120" s="361"/>
      <c r="H120" s="361"/>
      <c r="I120" s="361"/>
      <c r="J120" s="362"/>
      <c r="K120" s="363">
        <f t="shared" si="27"/>
        <v>0</v>
      </c>
      <c r="L120" s="361">
        <f t="shared" si="28"/>
        <v>0</v>
      </c>
      <c r="M120" s="364">
        <f t="shared" si="26"/>
        <v>0</v>
      </c>
    </row>
    <row r="121" spans="1:13" s="358" customFormat="1" ht="18" customHeight="1">
      <c r="A121" s="359">
        <v>33</v>
      </c>
      <c r="B121" s="360" t="s">
        <v>159</v>
      </c>
      <c r="C121" s="361"/>
      <c r="D121" s="361">
        <v>1</v>
      </c>
      <c r="E121" s="361"/>
      <c r="F121" s="361"/>
      <c r="G121" s="361"/>
      <c r="H121" s="361"/>
      <c r="I121" s="361"/>
      <c r="J121" s="362"/>
      <c r="K121" s="363">
        <f t="shared" si="27"/>
        <v>0</v>
      </c>
      <c r="L121" s="361">
        <f t="shared" si="28"/>
        <v>1</v>
      </c>
      <c r="M121" s="364">
        <f t="shared" si="26"/>
        <v>1</v>
      </c>
    </row>
    <row r="122" spans="1:13" s="358" customFormat="1" ht="20.25" customHeight="1">
      <c r="A122" s="359">
        <v>34</v>
      </c>
      <c r="B122" s="360" t="s">
        <v>160</v>
      </c>
      <c r="C122" s="361"/>
      <c r="D122" s="361"/>
      <c r="E122" s="361"/>
      <c r="F122" s="361"/>
      <c r="G122" s="361"/>
      <c r="H122" s="361"/>
      <c r="I122" s="361"/>
      <c r="J122" s="362"/>
      <c r="K122" s="363">
        <f t="shared" si="27"/>
        <v>0</v>
      </c>
      <c r="L122" s="361">
        <f t="shared" si="28"/>
        <v>0</v>
      </c>
      <c r="M122" s="364">
        <f t="shared" si="26"/>
        <v>0</v>
      </c>
    </row>
    <row r="123" spans="1:13" s="358" customFormat="1" ht="30.75" customHeight="1">
      <c r="A123" s="359">
        <v>35</v>
      </c>
      <c r="B123" s="360" t="s">
        <v>273</v>
      </c>
      <c r="C123" s="361"/>
      <c r="D123" s="361"/>
      <c r="E123" s="361"/>
      <c r="F123" s="361"/>
      <c r="G123" s="361"/>
      <c r="H123" s="361"/>
      <c r="I123" s="361"/>
      <c r="J123" s="362"/>
      <c r="K123" s="363">
        <f t="shared" si="27"/>
        <v>0</v>
      </c>
      <c r="L123" s="361">
        <f t="shared" si="28"/>
        <v>0</v>
      </c>
      <c r="M123" s="364">
        <f t="shared" si="26"/>
        <v>0</v>
      </c>
    </row>
    <row r="124" spans="1:13" s="358" customFormat="1" ht="21" customHeight="1">
      <c r="A124" s="359">
        <v>36</v>
      </c>
      <c r="B124" s="360" t="s">
        <v>161</v>
      </c>
      <c r="C124" s="361"/>
      <c r="D124" s="361">
        <v>1</v>
      </c>
      <c r="E124" s="361"/>
      <c r="F124" s="361"/>
      <c r="G124" s="361"/>
      <c r="H124" s="361"/>
      <c r="I124" s="361"/>
      <c r="J124" s="362"/>
      <c r="K124" s="363">
        <f t="shared" si="27"/>
        <v>0</v>
      </c>
      <c r="L124" s="361">
        <f t="shared" si="28"/>
        <v>1</v>
      </c>
      <c r="M124" s="364">
        <f t="shared" si="26"/>
        <v>1</v>
      </c>
    </row>
    <row r="125" spans="1:13" s="358" customFormat="1" ht="22.5" customHeight="1">
      <c r="A125" s="359">
        <v>37</v>
      </c>
      <c r="B125" s="360" t="s">
        <v>162</v>
      </c>
      <c r="C125" s="361"/>
      <c r="D125" s="361">
        <v>1</v>
      </c>
      <c r="E125" s="361"/>
      <c r="F125" s="361"/>
      <c r="G125" s="361"/>
      <c r="H125" s="361"/>
      <c r="I125" s="361"/>
      <c r="J125" s="362"/>
      <c r="K125" s="363">
        <f t="shared" si="27"/>
        <v>0</v>
      </c>
      <c r="L125" s="361">
        <f t="shared" si="28"/>
        <v>1</v>
      </c>
      <c r="M125" s="364">
        <f t="shared" si="26"/>
        <v>1</v>
      </c>
    </row>
    <row r="126" spans="1:13" s="358" customFormat="1" ht="21.75" customHeight="1">
      <c r="A126" s="359">
        <v>38</v>
      </c>
      <c r="B126" s="360" t="s">
        <v>163</v>
      </c>
      <c r="C126" s="361"/>
      <c r="D126" s="361"/>
      <c r="E126" s="361"/>
      <c r="F126" s="361"/>
      <c r="G126" s="361"/>
      <c r="H126" s="361"/>
      <c r="I126" s="361"/>
      <c r="J126" s="362"/>
      <c r="K126" s="363">
        <f t="shared" si="27"/>
        <v>0</v>
      </c>
      <c r="L126" s="361">
        <f t="shared" si="28"/>
        <v>0</v>
      </c>
      <c r="M126" s="364">
        <f t="shared" si="26"/>
        <v>0</v>
      </c>
    </row>
    <row r="127" spans="1:13" s="358" customFormat="1" ht="20.25" customHeight="1">
      <c r="A127" s="359">
        <v>39</v>
      </c>
      <c r="B127" s="360" t="s">
        <v>164</v>
      </c>
      <c r="C127" s="361"/>
      <c r="D127" s="361">
        <v>1</v>
      </c>
      <c r="E127" s="361"/>
      <c r="F127" s="361"/>
      <c r="G127" s="361"/>
      <c r="H127" s="361"/>
      <c r="I127" s="361"/>
      <c r="J127" s="362"/>
      <c r="K127" s="363">
        <f t="shared" si="27"/>
        <v>0</v>
      </c>
      <c r="L127" s="361">
        <f t="shared" si="28"/>
        <v>1</v>
      </c>
      <c r="M127" s="364">
        <f t="shared" si="26"/>
        <v>1</v>
      </c>
    </row>
    <row r="128" spans="1:13" s="358" customFormat="1" ht="19.5" customHeight="1">
      <c r="A128" s="359">
        <v>40</v>
      </c>
      <c r="B128" s="360" t="s">
        <v>165</v>
      </c>
      <c r="C128" s="361"/>
      <c r="D128" s="361"/>
      <c r="E128" s="361"/>
      <c r="F128" s="361"/>
      <c r="G128" s="361"/>
      <c r="H128" s="361"/>
      <c r="I128" s="361"/>
      <c r="J128" s="362"/>
      <c r="K128" s="363">
        <f t="shared" si="27"/>
        <v>0</v>
      </c>
      <c r="L128" s="361">
        <f t="shared" si="28"/>
        <v>0</v>
      </c>
      <c r="M128" s="364">
        <f t="shared" si="26"/>
        <v>0</v>
      </c>
    </row>
    <row r="129" spans="1:24" s="358" customFormat="1" ht="21" customHeight="1">
      <c r="A129" s="359">
        <v>41</v>
      </c>
      <c r="B129" s="360" t="s">
        <v>166</v>
      </c>
      <c r="C129" s="361"/>
      <c r="D129" s="361"/>
      <c r="E129" s="361"/>
      <c r="F129" s="361"/>
      <c r="G129" s="361"/>
      <c r="H129" s="361"/>
      <c r="I129" s="361"/>
      <c r="J129" s="362"/>
      <c r="K129" s="363">
        <f t="shared" si="27"/>
        <v>0</v>
      </c>
      <c r="L129" s="361">
        <f t="shared" si="28"/>
        <v>0</v>
      </c>
      <c r="M129" s="364">
        <f t="shared" si="26"/>
        <v>0</v>
      </c>
    </row>
    <row r="130" spans="1:24" s="358" customFormat="1" ht="22.5" customHeight="1">
      <c r="A130" s="359">
        <v>42</v>
      </c>
      <c r="B130" s="360" t="s">
        <v>167</v>
      </c>
      <c r="C130" s="361"/>
      <c r="D130" s="361"/>
      <c r="E130" s="361"/>
      <c r="F130" s="361"/>
      <c r="G130" s="361"/>
      <c r="H130" s="361"/>
      <c r="I130" s="361"/>
      <c r="J130" s="362"/>
      <c r="K130" s="363">
        <f t="shared" si="27"/>
        <v>0</v>
      </c>
      <c r="L130" s="361">
        <f t="shared" si="28"/>
        <v>0</v>
      </c>
      <c r="M130" s="364">
        <f t="shared" si="26"/>
        <v>0</v>
      </c>
    </row>
    <row r="131" spans="1:24" s="358" customFormat="1" ht="18" customHeight="1">
      <c r="A131" s="359">
        <v>43</v>
      </c>
      <c r="B131" s="360" t="s">
        <v>168</v>
      </c>
      <c r="C131" s="361">
        <v>1</v>
      </c>
      <c r="D131" s="361"/>
      <c r="E131" s="361"/>
      <c r="F131" s="361"/>
      <c r="G131" s="361"/>
      <c r="H131" s="361"/>
      <c r="I131" s="361"/>
      <c r="J131" s="362"/>
      <c r="K131" s="363">
        <f t="shared" si="27"/>
        <v>1</v>
      </c>
      <c r="L131" s="361">
        <f t="shared" si="28"/>
        <v>0</v>
      </c>
      <c r="M131" s="364">
        <f t="shared" si="26"/>
        <v>1</v>
      </c>
    </row>
    <row r="132" spans="1:24" s="358" customFormat="1" ht="20.25" customHeight="1">
      <c r="A132" s="359">
        <v>44</v>
      </c>
      <c r="B132" s="360" t="s">
        <v>169</v>
      </c>
      <c r="C132" s="361"/>
      <c r="D132" s="361"/>
      <c r="E132" s="361"/>
      <c r="F132" s="361"/>
      <c r="G132" s="361"/>
      <c r="H132" s="361"/>
      <c r="I132" s="361"/>
      <c r="J132" s="362"/>
      <c r="K132" s="363">
        <f t="shared" si="27"/>
        <v>0</v>
      </c>
      <c r="L132" s="361">
        <f t="shared" si="28"/>
        <v>0</v>
      </c>
      <c r="M132" s="364">
        <f t="shared" si="26"/>
        <v>0</v>
      </c>
    </row>
    <row r="133" spans="1:24" s="358" customFormat="1" ht="19.5" customHeight="1">
      <c r="A133" s="359">
        <v>45</v>
      </c>
      <c r="B133" s="360" t="s">
        <v>170</v>
      </c>
      <c r="C133" s="361"/>
      <c r="D133" s="361"/>
      <c r="E133" s="361"/>
      <c r="F133" s="361"/>
      <c r="G133" s="361"/>
      <c r="H133" s="361"/>
      <c r="I133" s="361"/>
      <c r="J133" s="362"/>
      <c r="K133" s="363">
        <f t="shared" si="27"/>
        <v>0</v>
      </c>
      <c r="L133" s="361">
        <f t="shared" si="28"/>
        <v>0</v>
      </c>
      <c r="M133" s="364">
        <f t="shared" si="26"/>
        <v>0</v>
      </c>
    </row>
    <row r="134" spans="1:24" s="358" customFormat="1" ht="19.5" customHeight="1">
      <c r="A134" s="359">
        <v>46</v>
      </c>
      <c r="B134" s="360" t="s">
        <v>171</v>
      </c>
      <c r="C134" s="361"/>
      <c r="D134" s="361"/>
      <c r="E134" s="361"/>
      <c r="F134" s="361"/>
      <c r="G134" s="361"/>
      <c r="H134" s="361"/>
      <c r="I134" s="361"/>
      <c r="J134" s="362"/>
      <c r="K134" s="363">
        <f t="shared" si="27"/>
        <v>0</v>
      </c>
      <c r="L134" s="361">
        <f t="shared" si="28"/>
        <v>0</v>
      </c>
      <c r="M134" s="364">
        <f t="shared" si="26"/>
        <v>0</v>
      </c>
    </row>
    <row r="135" spans="1:24" s="358" customFormat="1" ht="21" customHeight="1">
      <c r="A135" s="359">
        <v>47</v>
      </c>
      <c r="B135" s="360" t="s">
        <v>172</v>
      </c>
      <c r="C135" s="361"/>
      <c r="D135" s="361">
        <v>2</v>
      </c>
      <c r="E135" s="361"/>
      <c r="F135" s="361"/>
      <c r="G135" s="361"/>
      <c r="H135" s="361"/>
      <c r="I135" s="361"/>
      <c r="J135" s="362"/>
      <c r="K135" s="363">
        <f t="shared" si="27"/>
        <v>0</v>
      </c>
      <c r="L135" s="361">
        <f t="shared" si="28"/>
        <v>2</v>
      </c>
      <c r="M135" s="364">
        <f t="shared" si="26"/>
        <v>2</v>
      </c>
    </row>
    <row r="136" spans="1:24" s="358" customFormat="1" ht="21" customHeight="1">
      <c r="A136" s="359">
        <v>48</v>
      </c>
      <c r="B136" s="360" t="s">
        <v>259</v>
      </c>
      <c r="C136" s="361"/>
      <c r="D136" s="361"/>
      <c r="E136" s="361"/>
      <c r="F136" s="361"/>
      <c r="G136" s="361"/>
      <c r="H136" s="361"/>
      <c r="I136" s="361"/>
      <c r="J136" s="362"/>
      <c r="K136" s="363">
        <f t="shared" si="27"/>
        <v>0</v>
      </c>
      <c r="L136" s="361">
        <f t="shared" si="28"/>
        <v>0</v>
      </c>
      <c r="M136" s="364">
        <f t="shared" si="26"/>
        <v>0</v>
      </c>
    </row>
    <row r="137" spans="1:24" s="358" customFormat="1" ht="20.25" customHeight="1">
      <c r="A137" s="359">
        <v>49</v>
      </c>
      <c r="B137" s="360" t="s">
        <v>173</v>
      </c>
      <c r="C137" s="361"/>
      <c r="D137" s="361"/>
      <c r="E137" s="361"/>
      <c r="F137" s="361"/>
      <c r="G137" s="361"/>
      <c r="H137" s="361"/>
      <c r="I137" s="361"/>
      <c r="J137" s="362"/>
      <c r="K137" s="363">
        <f t="shared" si="27"/>
        <v>0</v>
      </c>
      <c r="L137" s="361">
        <f t="shared" si="28"/>
        <v>0</v>
      </c>
      <c r="M137" s="364">
        <f t="shared" si="26"/>
        <v>0</v>
      </c>
      <c r="Q137" s="407"/>
    </row>
    <row r="138" spans="1:24" s="358" customFormat="1" ht="18.75" customHeight="1" thickBot="1">
      <c r="A138" s="366">
        <v>50</v>
      </c>
      <c r="B138" s="367" t="s">
        <v>174</v>
      </c>
      <c r="C138" s="352"/>
      <c r="D138" s="352"/>
      <c r="E138" s="352"/>
      <c r="F138" s="352"/>
      <c r="G138" s="352"/>
      <c r="H138" s="352"/>
      <c r="I138" s="352"/>
      <c r="J138" s="368"/>
      <c r="K138" s="369">
        <f t="shared" si="27"/>
        <v>0</v>
      </c>
      <c r="L138" s="352">
        <f t="shared" si="28"/>
        <v>0</v>
      </c>
      <c r="M138" s="364">
        <f t="shared" si="26"/>
        <v>0</v>
      </c>
    </row>
    <row r="139" spans="1:24" s="358" customFormat="1" ht="18" customHeight="1" thickBot="1">
      <c r="A139" s="370"/>
      <c r="B139" s="371" t="s">
        <v>4</v>
      </c>
      <c r="C139" s="372">
        <f t="shared" ref="C139:J139" si="29">SUM(C115:C138)+SUM(C89:C114)</f>
        <v>2</v>
      </c>
      <c r="D139" s="372">
        <f t="shared" si="29"/>
        <v>23</v>
      </c>
      <c r="E139" s="372">
        <f t="shared" si="29"/>
        <v>0</v>
      </c>
      <c r="F139" s="372">
        <f t="shared" si="29"/>
        <v>0</v>
      </c>
      <c r="G139" s="372">
        <f t="shared" si="29"/>
        <v>0</v>
      </c>
      <c r="H139" s="372">
        <f t="shared" si="29"/>
        <v>0</v>
      </c>
      <c r="I139" s="372">
        <f t="shared" si="29"/>
        <v>0</v>
      </c>
      <c r="J139" s="372">
        <f t="shared" si="29"/>
        <v>0</v>
      </c>
      <c r="K139" s="374">
        <f>SUM(K89:K138)</f>
        <v>2</v>
      </c>
      <c r="L139" s="372">
        <f>SUM(L89:L138)</f>
        <v>23</v>
      </c>
      <c r="M139" s="375">
        <f>K139+L139</f>
        <v>25</v>
      </c>
    </row>
    <row r="140" spans="1:24" ht="23.25" customHeight="1" thickBot="1">
      <c r="A140" s="408"/>
      <c r="B140" s="409" t="s">
        <v>105</v>
      </c>
      <c r="C140" s="372">
        <f>C19+C29+C43+C57+C81+C85+C139</f>
        <v>6</v>
      </c>
      <c r="D140" s="372">
        <f t="shared" ref="D140:M140" si="30">D19+D29+D43+D57+D81+D85+D139</f>
        <v>27</v>
      </c>
      <c r="E140" s="372">
        <f t="shared" si="30"/>
        <v>0</v>
      </c>
      <c r="F140" s="372">
        <f t="shared" si="30"/>
        <v>0</v>
      </c>
      <c r="G140" s="372">
        <f t="shared" si="30"/>
        <v>0</v>
      </c>
      <c r="H140" s="372">
        <f t="shared" si="30"/>
        <v>0</v>
      </c>
      <c r="I140" s="372">
        <f t="shared" si="30"/>
        <v>0</v>
      </c>
      <c r="J140" s="375">
        <f t="shared" si="30"/>
        <v>0</v>
      </c>
      <c r="K140" s="410">
        <f t="shared" si="30"/>
        <v>6</v>
      </c>
      <c r="L140" s="372">
        <f t="shared" si="30"/>
        <v>27</v>
      </c>
      <c r="M140" s="372">
        <f t="shared" si="30"/>
        <v>33</v>
      </c>
      <c r="X140" s="358"/>
    </row>
    <row r="141" spans="1:24" ht="35.25" customHeight="1">
      <c r="X141" s="358"/>
    </row>
  </sheetData>
  <mergeCells count="31">
    <mergeCell ref="A88:M88"/>
    <mergeCell ref="X13:X14"/>
    <mergeCell ref="B44:B45"/>
    <mergeCell ref="I44:J44"/>
    <mergeCell ref="A44:A45"/>
    <mergeCell ref="E44:F44"/>
    <mergeCell ref="G44:H44"/>
    <mergeCell ref="A58:M58"/>
    <mergeCell ref="K44:M44"/>
    <mergeCell ref="C44:D44"/>
    <mergeCell ref="A82:M82"/>
    <mergeCell ref="A86:A87"/>
    <mergeCell ref="B86:B87"/>
    <mergeCell ref="C86:D86"/>
    <mergeCell ref="E86:F86"/>
    <mergeCell ref="G86:H86"/>
    <mergeCell ref="I86:J86"/>
    <mergeCell ref="K86:M86"/>
    <mergeCell ref="K1:M1"/>
    <mergeCell ref="A6:M6"/>
    <mergeCell ref="A20:M20"/>
    <mergeCell ref="A30:M30"/>
    <mergeCell ref="A46:M46"/>
    <mergeCell ref="E4:F4"/>
    <mergeCell ref="A2:M2"/>
    <mergeCell ref="K4:M4"/>
    <mergeCell ref="G4:H4"/>
    <mergeCell ref="I4:J4"/>
    <mergeCell ref="A4:A5"/>
    <mergeCell ref="B4:B5"/>
    <mergeCell ref="C4:D4"/>
  </mergeCells>
  <phoneticPr fontId="1" type="noConversion"/>
  <pageMargins left="0.51181102362204722" right="0.11811023622047245" top="0.39370078740157483" bottom="0.15748031496062992" header="0.31496062992125984" footer="0.31496062992125984"/>
  <pageSetup paperSize="9" scale="70" orientation="portrait" r:id="rId1"/>
  <rowBreaks count="2" manualBreakCount="2">
    <brk id="43" min="1" max="12" man="1"/>
    <brk id="85" max="12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B2:E4"/>
  <sheetViews>
    <sheetView workbookViewId="0">
      <selection activeCell="E4" sqref="E4"/>
    </sheetView>
  </sheetViews>
  <sheetFormatPr defaultRowHeight="12.75"/>
  <cols>
    <col min="1" max="1" width="9.140625" style="5"/>
    <col min="2" max="2" width="20.42578125" style="5" customWidth="1"/>
    <col min="3" max="3" width="19.5703125" style="5" customWidth="1"/>
    <col min="4" max="4" width="18.28515625" style="5" customWidth="1"/>
    <col min="5" max="5" width="20.7109375" style="5" customWidth="1"/>
    <col min="6" max="6" width="9.140625" style="5"/>
    <col min="7" max="7" width="9.140625" style="5" customWidth="1"/>
    <col min="8" max="16384" width="9.140625" style="5"/>
  </cols>
  <sheetData>
    <row r="2" spans="2:5" s="1" customFormat="1" ht="25.5">
      <c r="B2" s="1" t="s">
        <v>283</v>
      </c>
      <c r="C2" s="1" t="s">
        <v>284</v>
      </c>
      <c r="D2" s="2" t="s">
        <v>285</v>
      </c>
      <c r="E2" s="1" t="s">
        <v>286</v>
      </c>
    </row>
    <row r="4" spans="2:5" s="3" customFormat="1" ht="28.5" customHeight="1">
      <c r="B4" s="3">
        <f>'ПНИ, в тч. детские'!H29+' ДИ'!H21+ДИМВ!H26+'Краевые центры'!H24+'КЦ МФЦ НИИ'!H43+' общий УСЗН и ЦЗН'!I172</f>
        <v>25</v>
      </c>
      <c r="C4" s="3">
        <f>'ПНИ, в тч. детские'!K29+' ДИ'!K21+ДИМВ!K26+'Краевые центры'!K24+'КЦ МФЦ НИИ'!K43+' общий УСЗН и ЦЗН'!L172</f>
        <v>45</v>
      </c>
      <c r="D4" s="3">
        <f>'ПНИ, в тч. детские'!N29+' ДИ'!N21+ДИМВ!N26+'Краевые центры'!N24+'КЦ МФЦ НИИ'!N43+' общий УСЗН и ЦЗН'!O172</f>
        <v>22</v>
      </c>
      <c r="E4" s="4">
        <f>' ДИ'!P21+ДИМВ!P26+'Краевые центры'!P24+'КЦ МФЦ НИИ'!P43+' общий УСЗН и ЦЗН'!Q172+'ПНИ, в тч. детские'!P29</f>
        <v>278000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14</vt:i4>
      </vt:variant>
    </vt:vector>
  </HeadingPairs>
  <TitlesOfParts>
    <vt:vector size="23" baseType="lpstr">
      <vt:lpstr>ПНИ, в тч. детские</vt:lpstr>
      <vt:lpstr> ДИ</vt:lpstr>
      <vt:lpstr>ДИМВ</vt:lpstr>
      <vt:lpstr>Краевые центры</vt:lpstr>
      <vt:lpstr>КЦ МФЦ НИИ</vt:lpstr>
      <vt:lpstr> общий УСЗН и ЦЗН</vt:lpstr>
      <vt:lpstr> органы осущ контр </vt:lpstr>
      <vt:lpstr> проверки министерства</vt:lpstr>
      <vt:lpstr>лист</vt:lpstr>
      <vt:lpstr>' ДИ'!Заголовки_для_печати</vt:lpstr>
      <vt:lpstr>' общий УСЗН и ЦЗН'!Заголовки_для_печати</vt:lpstr>
      <vt:lpstr>ДИМВ!Заголовки_для_печати</vt:lpstr>
      <vt:lpstr>'Краевые центры'!Заголовки_для_печати</vt:lpstr>
      <vt:lpstr>'КЦ МФЦ НИИ'!Заголовки_для_печати</vt:lpstr>
      <vt:lpstr>'ПНИ, в тч. детские'!Заголовки_для_печати</vt:lpstr>
      <vt:lpstr>' ДИ'!Область_печати</vt:lpstr>
      <vt:lpstr>' общий УСЗН и ЦЗН'!Область_печати</vt:lpstr>
      <vt:lpstr>' органы осущ контр '!Область_печати</vt:lpstr>
      <vt:lpstr>' проверки министерства'!Область_печати</vt:lpstr>
      <vt:lpstr>ДИМВ!Область_печати</vt:lpstr>
      <vt:lpstr>'Краевые центры'!Область_печати</vt:lpstr>
      <vt:lpstr>'КЦ МФЦ НИИ'!Область_печати</vt:lpstr>
      <vt:lpstr>'ПНИ, в тч. детские'!Область_печати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finpu_11</dc:creator>
  <cp:lastModifiedBy>reviz_05</cp:lastModifiedBy>
  <cp:lastPrinted>2025-05-20T07:32:16Z</cp:lastPrinted>
  <dcterms:created xsi:type="dcterms:W3CDTF">2016-09-30T08:39:18Z</dcterms:created>
  <dcterms:modified xsi:type="dcterms:W3CDTF">2025-05-20T07:39:47Z</dcterms:modified>
</cp:coreProperties>
</file>