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итог" sheetId="20" r:id="rId9"/>
  </sheets>
  <definedNames>
    <definedName name="_xlnm._FilterDatabase" localSheetId="1" hidden="1">' ДИ'!$A$7:$Z$27</definedName>
    <definedName name="_xlnm._FilterDatabase" localSheetId="5" hidden="1">' общий УСЗН и ЦЗН'!$A$7:$V$320</definedName>
    <definedName name="_xlnm._FilterDatabase" localSheetId="2" hidden="1">ДИМВ!$A$7:$X$26</definedName>
    <definedName name="_xlnm._FilterDatabase" localSheetId="3" hidden="1">'Краевые центры'!$A$6:$Z$25</definedName>
    <definedName name="_xlnm._FilterDatabase" localSheetId="4" hidden="1">'КЦ МФЦ НИИ'!$A$7:$V$65</definedName>
    <definedName name="_xlnm._FilterDatabase" localSheetId="0" hidden="1">'ПНИ, в тч. детские'!$A$7:$V$26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ДИ'!$A$1:$V$27</definedName>
    <definedName name="_xlnm.Print_Area" localSheetId="5">' общий УСЗН и ЦЗН'!$A$1:$V$320</definedName>
    <definedName name="_xlnm.Print_Area" localSheetId="6">' органы осущ контр '!$A$1:$P$17</definedName>
    <definedName name="_xlnm.Print_Area" localSheetId="7">' проверки министерства'!$A$1:$M$140</definedName>
    <definedName name="_xlnm.Print_Area" localSheetId="2">ДИМВ!$A$1:$V$26</definedName>
    <definedName name="_xlnm.Print_Area" localSheetId="4">'КЦ МФЦ НИИ'!$A$1:$V$65</definedName>
    <definedName name="_xlnm.Print_Area" localSheetId="0">'ПНИ, в тч. детские'!$A$1:$V$31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0"/>
  <c r="C15" i="17"/>
  <c r="E15"/>
  <c r="G15"/>
  <c r="I15"/>
  <c r="K15"/>
  <c r="M15"/>
  <c r="P15"/>
  <c r="H28" i="5"/>
  <c r="K28"/>
  <c r="N28"/>
  <c r="P322" i="18"/>
  <c r="N322"/>
  <c r="K322"/>
  <c r="H322"/>
  <c r="P67" i="8"/>
  <c r="N67"/>
  <c r="K67"/>
  <c r="H67"/>
  <c r="P27" i="7"/>
  <c r="N27"/>
  <c r="K27"/>
  <c r="H27"/>
  <c r="P27" i="6"/>
  <c r="N27"/>
  <c r="K27"/>
  <c r="H27"/>
  <c r="D4" i="20"/>
  <c r="P28" i="5"/>
  <c r="P34" i="4"/>
  <c r="P33"/>
  <c r="P32"/>
  <c r="N34"/>
  <c r="N33"/>
  <c r="N32"/>
  <c r="H34"/>
  <c r="H33"/>
  <c r="H32"/>
  <c r="K34"/>
  <c r="K33"/>
  <c r="K32"/>
  <c r="C7" i="17"/>
  <c r="K7"/>
  <c r="K16"/>
  <c r="M7"/>
  <c r="M10"/>
  <c r="M12"/>
  <c r="N7"/>
  <c r="K8"/>
  <c r="L7"/>
  <c r="B4" i="20" l="1"/>
  <c r="O15" i="17"/>
  <c r="C4" i="20"/>
  <c r="O7" i="17"/>
  <c r="I14" l="1"/>
  <c r="C14"/>
  <c r="E14"/>
  <c r="K14"/>
  <c r="M14"/>
  <c r="P14"/>
  <c r="I8"/>
  <c r="O14" l="1"/>
  <c r="G12" l="1"/>
  <c r="G8"/>
  <c r="G6"/>
  <c r="E8"/>
  <c r="E7"/>
  <c r="F7"/>
  <c r="E6"/>
  <c r="C10" l="1"/>
  <c r="C8"/>
  <c r="D7"/>
  <c r="C6"/>
  <c r="C13" l="1"/>
  <c r="E9"/>
  <c r="G9"/>
  <c r="I9"/>
  <c r="K9"/>
  <c r="E10"/>
  <c r="G10"/>
  <c r="I10"/>
  <c r="K10"/>
  <c r="C11"/>
  <c r="G11"/>
  <c r="I11"/>
  <c r="K11"/>
  <c r="C12"/>
  <c r="E12"/>
  <c r="I12"/>
  <c r="E13"/>
  <c r="I13"/>
  <c r="K13"/>
  <c r="M13"/>
  <c r="C16"/>
  <c r="E16"/>
  <c r="G16"/>
  <c r="I16"/>
  <c r="M16"/>
  <c r="M6"/>
  <c r="I7"/>
  <c r="K6"/>
  <c r="I6"/>
  <c r="G140" i="14"/>
  <c r="H140"/>
  <c r="I140"/>
  <c r="J140"/>
  <c r="M94"/>
  <c r="L95"/>
  <c r="M95" s="1"/>
  <c r="M96"/>
  <c r="M97"/>
  <c r="M98"/>
  <c r="M99"/>
  <c r="M100"/>
  <c r="M102"/>
  <c r="M103"/>
  <c r="M105"/>
  <c r="M106"/>
  <c r="M107"/>
  <c r="L108"/>
  <c r="M108" s="1"/>
  <c r="M109"/>
  <c r="M110"/>
  <c r="M111"/>
  <c r="M112"/>
  <c r="M113"/>
  <c r="M114"/>
  <c r="M118"/>
  <c r="L119"/>
  <c r="M119" s="1"/>
  <c r="M120"/>
  <c r="M121"/>
  <c r="M122"/>
  <c r="M123"/>
  <c r="M125"/>
  <c r="M127"/>
  <c r="M128"/>
  <c r="M129"/>
  <c r="M130"/>
  <c r="M131"/>
  <c r="M132"/>
  <c r="M133"/>
  <c r="M134"/>
  <c r="M135"/>
  <c r="M137"/>
  <c r="M138"/>
  <c r="K48"/>
  <c r="M48"/>
  <c r="M49"/>
  <c r="M50"/>
  <c r="K51"/>
  <c r="M51"/>
  <c r="M52"/>
  <c r="M53"/>
  <c r="M54"/>
  <c r="M55"/>
  <c r="M56"/>
  <c r="M22"/>
  <c r="M23"/>
  <c r="M24"/>
  <c r="L25"/>
  <c r="M25"/>
  <c r="M8"/>
  <c r="M9"/>
  <c r="M10"/>
  <c r="M11"/>
  <c r="M12"/>
  <c r="M13"/>
  <c r="M14"/>
  <c r="N17" i="17"/>
  <c r="L17"/>
  <c r="H17"/>
  <c r="F17"/>
  <c r="P16"/>
  <c r="P13"/>
  <c r="P12"/>
  <c r="K49" i="14"/>
  <c r="L49"/>
  <c r="K50"/>
  <c r="L50"/>
  <c r="L51"/>
  <c r="K52"/>
  <c r="L52"/>
  <c r="K53"/>
  <c r="L53"/>
  <c r="L48"/>
  <c r="L54"/>
  <c r="L55"/>
  <c r="L56"/>
  <c r="K54"/>
  <c r="K55"/>
  <c r="K56"/>
  <c r="K23"/>
  <c r="L23"/>
  <c r="K26"/>
  <c r="L26"/>
  <c r="M26"/>
  <c r="L28"/>
  <c r="M28"/>
  <c r="L22"/>
  <c r="L24"/>
  <c r="K22"/>
  <c r="K24"/>
  <c r="K9"/>
  <c r="L9"/>
  <c r="K11"/>
  <c r="L11"/>
  <c r="K12"/>
  <c r="L12"/>
  <c r="K13"/>
  <c r="L13"/>
  <c r="K14"/>
  <c r="L14"/>
  <c r="K15"/>
  <c r="L15"/>
  <c r="M15"/>
  <c r="K16"/>
  <c r="L16"/>
  <c r="M16"/>
  <c r="K17"/>
  <c r="L17"/>
  <c r="M17"/>
  <c r="K18"/>
  <c r="L18"/>
  <c r="M18"/>
  <c r="G7" i="17"/>
  <c r="J85" i="14"/>
  <c r="I85"/>
  <c r="H85"/>
  <c r="G85"/>
  <c r="F85"/>
  <c r="E85"/>
  <c r="D85"/>
  <c r="C85"/>
  <c r="J81"/>
  <c r="I81"/>
  <c r="H81"/>
  <c r="G81"/>
  <c r="F81"/>
  <c r="E81"/>
  <c r="D81"/>
  <c r="L41"/>
  <c r="K41"/>
  <c r="L42"/>
  <c r="K42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K28"/>
  <c r="L27"/>
  <c r="M27" s="1"/>
  <c r="K27"/>
  <c r="K25"/>
  <c r="L21"/>
  <c r="K21"/>
  <c r="J19"/>
  <c r="I19"/>
  <c r="H19"/>
  <c r="G19"/>
  <c r="F19"/>
  <c r="E19"/>
  <c r="D19"/>
  <c r="C19"/>
  <c r="C81"/>
  <c r="D17" i="17" l="1"/>
  <c r="I17"/>
  <c r="M17"/>
  <c r="G17"/>
  <c r="E17"/>
  <c r="C17"/>
  <c r="J17"/>
  <c r="K17"/>
  <c r="O16"/>
  <c r="O13"/>
  <c r="O12"/>
  <c r="M34" i="14"/>
  <c r="M35"/>
  <c r="M40"/>
  <c r="M38"/>
  <c r="M32"/>
  <c r="M33"/>
  <c r="M39"/>
  <c r="M21"/>
  <c r="M37"/>
  <c r="M41"/>
  <c r="M31"/>
  <c r="M36"/>
  <c r="M42"/>
  <c r="O8" i="17"/>
  <c r="O11"/>
  <c r="P7"/>
  <c r="P8"/>
  <c r="P9"/>
  <c r="P10"/>
  <c r="P11"/>
  <c r="P6"/>
  <c r="P17" l="1"/>
  <c r="J139" i="14"/>
  <c r="I139"/>
  <c r="H139"/>
  <c r="G139"/>
  <c r="F139"/>
  <c r="E139"/>
  <c r="D139"/>
  <c r="D140" s="1"/>
  <c r="C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M126" s="1"/>
  <c r="L125"/>
  <c r="K125"/>
  <c r="L124"/>
  <c r="M124" s="1"/>
  <c r="K124"/>
  <c r="L123"/>
  <c r="K123"/>
  <c r="L122"/>
  <c r="K122"/>
  <c r="L121"/>
  <c r="K121"/>
  <c r="L120"/>
  <c r="K120"/>
  <c r="K119"/>
  <c r="L118"/>
  <c r="K118"/>
  <c r="L117"/>
  <c r="K117"/>
  <c r="L116"/>
  <c r="M116" s="1"/>
  <c r="K116"/>
  <c r="L115"/>
  <c r="M115" s="1"/>
  <c r="K115"/>
  <c r="L114"/>
  <c r="K114"/>
  <c r="L113"/>
  <c r="K113"/>
  <c r="L112"/>
  <c r="K112"/>
  <c r="L111"/>
  <c r="K111"/>
  <c r="L110"/>
  <c r="K110"/>
  <c r="L109"/>
  <c r="K109"/>
  <c r="K108"/>
  <c r="L107"/>
  <c r="K107"/>
  <c r="L106"/>
  <c r="K106"/>
  <c r="L105"/>
  <c r="K105"/>
  <c r="L104"/>
  <c r="K104"/>
  <c r="M104" s="1"/>
  <c r="L103"/>
  <c r="K103"/>
  <c r="L102"/>
  <c r="K102"/>
  <c r="L101"/>
  <c r="K101"/>
  <c r="L100"/>
  <c r="K100"/>
  <c r="L99"/>
  <c r="K99"/>
  <c r="L98"/>
  <c r="K98"/>
  <c r="L97"/>
  <c r="K97"/>
  <c r="L96"/>
  <c r="K96"/>
  <c r="K95"/>
  <c r="L94"/>
  <c r="K94"/>
  <c r="L93"/>
  <c r="K93"/>
  <c r="L92"/>
  <c r="K92"/>
  <c r="L91"/>
  <c r="K91"/>
  <c r="L90"/>
  <c r="K90"/>
  <c r="L89"/>
  <c r="K89"/>
  <c r="L84"/>
  <c r="K84"/>
  <c r="L83"/>
  <c r="K83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J57"/>
  <c r="I57"/>
  <c r="H57"/>
  <c r="G57"/>
  <c r="F57"/>
  <c r="E57"/>
  <c r="D57"/>
  <c r="C57"/>
  <c r="L47"/>
  <c r="K47"/>
  <c r="J43"/>
  <c r="I43"/>
  <c r="H43"/>
  <c r="G43"/>
  <c r="F43"/>
  <c r="E43"/>
  <c r="D43"/>
  <c r="C43"/>
  <c r="J29"/>
  <c r="I29"/>
  <c r="H29"/>
  <c r="G29"/>
  <c r="F29"/>
  <c r="E29"/>
  <c r="D29"/>
  <c r="C29"/>
  <c r="L10"/>
  <c r="K10"/>
  <c r="L8"/>
  <c r="K8"/>
  <c r="L7"/>
  <c r="K7"/>
  <c r="M101" l="1"/>
  <c r="K139"/>
  <c r="M117"/>
  <c r="L139"/>
  <c r="O10" i="17"/>
  <c r="F140" i="14"/>
  <c r="L85"/>
  <c r="E140"/>
  <c r="K85"/>
  <c r="M85" s="1"/>
  <c r="C140"/>
  <c r="M136"/>
  <c r="M93"/>
  <c r="M92"/>
  <c r="M91"/>
  <c r="M90"/>
  <c r="M89"/>
  <c r="M84"/>
  <c r="M83"/>
  <c r="K81"/>
  <c r="L81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K57"/>
  <c r="M57"/>
  <c r="L57"/>
  <c r="M47"/>
  <c r="L43"/>
  <c r="M43" s="1"/>
  <c r="K43"/>
  <c r="L29"/>
  <c r="M29" s="1"/>
  <c r="K29"/>
  <c r="M19"/>
  <c r="L19"/>
  <c r="K19"/>
  <c r="M7"/>
  <c r="O9" i="17"/>
  <c r="O6"/>
  <c r="K140" i="14" l="1"/>
  <c r="M139"/>
  <c r="M140" s="1"/>
  <c r="L140"/>
  <c r="O17" i="17"/>
</calcChain>
</file>

<file path=xl/sharedStrings.xml><?xml version="1.0" encoding="utf-8"?>
<sst xmlns="http://schemas.openxmlformats.org/spreadsheetml/2006/main" count="2070" uniqueCount="996">
  <si>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</si>
  <si>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</si>
  <si>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</si>
  <si>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</si>
  <si>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</si>
  <si>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</si>
  <si>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</si>
  <si>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</si>
  <si>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</si>
  <si>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</si>
  <si>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</si>
  <si>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</si>
  <si>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</si>
  <si>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</si>
  <si>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</si>
  <si>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</si>
  <si>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</si>
  <si>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</si>
  <si>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</si>
  <si>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</si>
  <si>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</si>
  <si>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</si>
  <si>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</si>
  <si>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</si>
  <si>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</si>
  <si>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</si>
  <si>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</si>
  <si>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</si>
  <si>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</si>
  <si>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</si>
  <si>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</si>
  <si>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</si>
  <si>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</si>
  <si>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</si>
  <si>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</si>
  <si>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</si>
  <si>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</si>
  <si>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</si>
  <si>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</si>
  <si>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</si>
  <si>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</si>
  <si>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</si>
  <si>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</si>
  <si>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</si>
  <si>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</si>
  <si>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</si>
  <si>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</si>
  <si>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</si>
  <si>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</si>
  <si>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</si>
  <si>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</si>
  <si>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</si>
  <si>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</si>
  <si>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</si>
  <si>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</si>
  <si>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</si>
  <si>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</si>
  <si>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</si>
  <si>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</si>
  <si>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</si>
  <si>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</si>
  <si>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</si>
  <si>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</si>
  <si>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</si>
  <si>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</si>
  <si>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</si>
  <si>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</si>
  <si>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</si>
  <si>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</si>
  <si>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</si>
  <si>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</si>
  <si>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</si>
  <si>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</si>
  <si>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</si>
  <si>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</si>
  <si>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</si>
  <si>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</si>
  <si>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</si>
  <si>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</si>
  <si>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</si>
  <si>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</si>
  <si>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</si>
  <si>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</si>
  <si>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</si>
  <si>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</si>
  <si>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</si>
  <si>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</si>
  <si>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</si>
  <si>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</si>
  <si>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</si>
  <si>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</si>
  <si>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</si>
  <si>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</si>
  <si>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</si>
  <si>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</si>
  <si>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</si>
  <si>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</si>
  <si>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</si>
  <si>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</si>
  <si>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</si>
  <si>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</si>
  <si>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</si>
  <si>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</si>
  <si>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</si>
  <si>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Приложение № 7</t>
  </si>
  <si>
    <t>КГБУСО "Комплексный центр социального обслуживания населения Каменского района"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</si>
  <si>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</si>
  <si>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</si>
  <si>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</si>
  <si>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</si>
  <si>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</si>
  <si>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</si>
  <si>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</si>
  <si>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</si>
  <si>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</si>
  <si>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</si>
  <si>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</si>
  <si>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</si>
  <si>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</si>
  <si>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</si>
  <si>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</si>
  <si>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</si>
  <si>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</si>
  <si>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</si>
  <si>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КГКУ "Управление социальной защиты населения по Завьяловскому району"</t>
  </si>
  <si>
    <t>КГКУ "Управление социальной защиты населения по Каменскому, Крутихинскому и Баевскому районам"</t>
  </si>
  <si>
    <t>КГКУ "Управление социальной защиты населения по Смоленскому и Быстроистокскому районам"</t>
  </si>
  <si>
    <t>Детские ПНИ</t>
  </si>
  <si>
    <t>КАУ  МФЦ Алтайского края</t>
  </si>
  <si>
    <t xml:space="preserve">Главное управление МЧС России по Алтайскому краю </t>
  </si>
  <si>
    <t>УСЗН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</si>
  <si>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</si>
  <si>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</si>
  <si>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</si>
  <si>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</si>
  <si>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</si>
  <si>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</si>
  <si>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</si>
  <si>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</si>
  <si>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</si>
  <si>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</si>
  <si>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</si>
  <si>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</si>
  <si>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</si>
  <si>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</si>
  <si>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</si>
  <si>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</si>
  <si>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г. Заринску и Заринскому району</t>
  </si>
  <si>
    <t>УСЗН по Змеиногорскому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</si>
  <si>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</si>
  <si>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</si>
  <si>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</si>
  <si>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</si>
  <si>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</si>
  <si>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</si>
  <si>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</si>
  <si>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</si>
  <si>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</si>
  <si>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</si>
  <si>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</si>
  <si>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</si>
  <si>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</si>
  <si>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</si>
  <si>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</si>
  <si>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</si>
  <si>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</si>
  <si>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</si>
  <si>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</si>
  <si>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</si>
  <si>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</si>
  <si>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</si>
  <si>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</si>
  <si>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</si>
  <si>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</si>
  <si>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</si>
  <si>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</si>
  <si>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</si>
  <si>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</si>
  <si>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</si>
  <si>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</si>
  <si>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</si>
  <si>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</si>
  <si>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</si>
  <si>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</si>
  <si>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</si>
  <si>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</si>
  <si>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</si>
  <si>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</si>
  <si>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</si>
  <si>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</si>
  <si>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</si>
  <si>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</si>
  <si>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</si>
  <si>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</si>
  <si>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</si>
  <si>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</si>
  <si>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</si>
  <si>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</si>
  <si>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</si>
  <si>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</si>
  <si>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</si>
  <si>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</si>
  <si>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</si>
  <si>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</si>
  <si>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</si>
  <si>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</si>
  <si>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</si>
  <si>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</si>
  <si>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</si>
  <si>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</si>
  <si>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</si>
  <si>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</si>
  <si>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</si>
  <si>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</si>
  <si>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</si>
  <si>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</si>
  <si>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</si>
  <si>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</si>
  <si>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</si>
  <si>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</si>
  <si>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</si>
  <si>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</si>
  <si>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</si>
  <si>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</si>
  <si>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</si>
  <si>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</si>
  <si>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Змеиногорскому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</si>
  <si>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</si>
  <si>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</si>
  <si>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</si>
  <si>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</si>
  <si>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</si>
  <si>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</si>
  <si>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</si>
  <si>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</si>
  <si>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</si>
  <si>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</si>
  <si>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</si>
  <si>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</si>
  <si>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</si>
  <si>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</si>
  <si>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</si>
  <si>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</si>
  <si>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</si>
  <si>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</si>
  <si>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</si>
  <si>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</si>
  <si>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</si>
  <si>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</si>
  <si>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</si>
  <si>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</si>
  <si>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</si>
  <si>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</si>
  <si>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</si>
  <si>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</si>
  <si>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</si>
  <si>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</si>
  <si>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</si>
  <si>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</si>
  <si>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</si>
  <si>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КГБУСО "Комплексный центр социального обслуживания населения Усть-Калманского района"</t>
  </si>
  <si>
    <t>КГБУСО "Комплексный центр социального обслуживания населения г.Бийска"</t>
  </si>
  <si>
    <t>КГБСУСО "Дружбинский дом-интернат для престарелых и инвалидов"</t>
  </si>
  <si>
    <t xml:space="preserve">СВОД ПО МОНИТОРИНГУ КОНТРОЛЬНО-НАДЗОРНОЙ ДЕЯТЕЛЬНОСТИ  </t>
  </si>
  <si>
    <t xml:space="preserve">СВОД ПО МОНИТОРИНГУ КОНТРОЛЬНО-НАДЗОРНОЙ ДЕЯТЕЛЬНОСТИ </t>
  </si>
  <si>
    <t>Количество проведенных проверок (плановых, внеплановых)</t>
  </si>
  <si>
    <t xml:space="preserve">Проверки Минсоцзащиты Алтайского края </t>
  </si>
  <si>
    <t>УСЗН по Залесовскому муниципальному округу</t>
  </si>
  <si>
    <t>УСЗН по Благовещенскому и муниципальному округу Суетский район</t>
  </si>
  <si>
    <t>УСЗН по муниципальному округу Чарышский район</t>
  </si>
  <si>
    <t xml:space="preserve">Прокуратура Алтайского края </t>
  </si>
  <si>
    <t>ОСФР по Алтайскому краю</t>
  </si>
  <si>
    <t>Военный комиссариат</t>
  </si>
  <si>
    <t>СВОД ПО МОНИТОРИНГУ КОНТРОЛЬНО-НАДЗОРНОЙ ДЕЯТЕЛЬНОСТИ</t>
  </si>
  <si>
    <t>Счетная палата АК</t>
  </si>
  <si>
    <t>Инспекция госфинконтроля АК</t>
  </si>
  <si>
    <t>встречная проверка</t>
  </si>
  <si>
    <t>Прокуратура г. Барнаула</t>
  </si>
  <si>
    <t>06.02.2024-13.02.2024</t>
  </si>
  <si>
    <t>Алейская межрайонная прокуратура</t>
  </si>
  <si>
    <t>проверка</t>
  </si>
  <si>
    <t>исполнение требований законодательства при предоставлении мер социальной поддержки семьям лиц, участвующим в СВО</t>
  </si>
  <si>
    <t>соблюдение требований трудового законодательства</t>
  </si>
  <si>
    <t>по вопросу предоставления отчетности</t>
  </si>
  <si>
    <t>ОСФР по АК</t>
  </si>
  <si>
    <t>плановая</t>
  </si>
  <si>
    <t xml:space="preserve">полнота и достоверность предоставляемых страхователем сведений </t>
  </si>
  <si>
    <t>Прокуратура Кулундинского района</t>
  </si>
  <si>
    <t>Прокуратура Кытмановского района</t>
  </si>
  <si>
    <t>запрос</t>
  </si>
  <si>
    <t>предоставить сведения о фактах неправомерного получения социальных пособий</t>
  </si>
  <si>
    <t>Прокуратура Калманского района</t>
  </si>
  <si>
    <t>нарушения законодательства о защите населения и территорий от чрезвычайных ситуаций природного характера</t>
  </si>
  <si>
    <t>законодательтсво в сфере противодействия коррупции</t>
  </si>
  <si>
    <t>Прокуратура Зонального района</t>
  </si>
  <si>
    <t>2022-2023</t>
  </si>
  <si>
    <t>19.02.2024-18.03.2024</t>
  </si>
  <si>
    <t>соблюдение прав и социальных гарантий граждан</t>
  </si>
  <si>
    <t>Славгородская межрайонная прокуратура</t>
  </si>
  <si>
    <t>Прокуратура Тобунского района</t>
  </si>
  <si>
    <t>12.02.2023-29.02.2024</t>
  </si>
  <si>
    <t>Прокуратура г. Бийска</t>
  </si>
  <si>
    <t>соблюдения предпринимателями городов предельных цен при продаже топлива</t>
  </si>
  <si>
    <t>плановая проверка</t>
  </si>
  <si>
    <t>организация и осуществление военского учета</t>
  </si>
  <si>
    <t>Прокуратура Заринского района</t>
  </si>
  <si>
    <t>2023-2024</t>
  </si>
  <si>
    <t>соблюдение законодательства о военском учете</t>
  </si>
  <si>
    <t>Прокуратура Тальменского района</t>
  </si>
  <si>
    <t>по обращению гражданки Ч.О.А.</t>
  </si>
  <si>
    <t>предоставление компенсации за вывоз ЖБО</t>
  </si>
  <si>
    <t>по обращению гр. В.А.Н. по вопросам газификации</t>
  </si>
  <si>
    <t>по обращению гр. С.Е.А по вопросу необеспечения изделиями медицинского назначения</t>
  </si>
  <si>
    <t>по обращению гр. М.В.Д. по вопросам оказания мат помощи возмещения затрат по подключению природного газа</t>
  </si>
  <si>
    <t>по обращению гр. Б.С.И. по вопросам многодетная семья</t>
  </si>
  <si>
    <t>Прокуратура Топчихинского района</t>
  </si>
  <si>
    <t>2020-2024</t>
  </si>
  <si>
    <t>Прокуратура Третьяковского района</t>
  </si>
  <si>
    <t>законодательство о профилактике безнадзорности и правонарушений несовершеннолетних</t>
  </si>
  <si>
    <t>Прокуратура Ребрихинского района</t>
  </si>
  <si>
    <t>по обращению гр. А.А.С. Назначение и выплата пособий на детей</t>
  </si>
  <si>
    <t>Прокуратура Романовского района</t>
  </si>
  <si>
    <t>Прокуратура Рубцовского района</t>
  </si>
  <si>
    <t>соблюдения предпринимателями района предельных цен при продаже топлива</t>
  </si>
  <si>
    <t>2021-2023</t>
  </si>
  <si>
    <t>МО МВД России "Рубцовский"</t>
  </si>
  <si>
    <t>материальная помощь на основании социального контракта 250000 руб</t>
  </si>
  <si>
    <t>14.02.2024-14.03.2024</t>
  </si>
  <si>
    <t>решение от 14.02.2024</t>
  </si>
  <si>
    <t>МО МВД России "Петропавловский"</t>
  </si>
  <si>
    <t>получатель пособия гр. Т.Т.А.</t>
  </si>
  <si>
    <t>Прокуратура Поспелихинского района</t>
  </si>
  <si>
    <t>исполнение законодательства в сфере ценообразования на твердое топливо</t>
  </si>
  <si>
    <t>обращение гр. Т.А.В. на действия сотрудников УСЗН</t>
  </si>
  <si>
    <t>05.02.2024-16.02.2024</t>
  </si>
  <si>
    <t>14.02.2024 № 240/007-22/7-П/ПВП</t>
  </si>
  <si>
    <t>проверка соблюдения требований пожарной безопасности</t>
  </si>
  <si>
    <t>Прокуратура Целинного района</t>
  </si>
  <si>
    <t>информация по получеым субсидиям гр. Т.В.А.</t>
  </si>
  <si>
    <t>01.01.2021-31.12.2023</t>
  </si>
  <si>
    <t>проверка по обращению гр. П.Ф.П. предоставление мер социальной поддержки при оплате электроэнергии</t>
  </si>
  <si>
    <t>проверка по обращению гр. К.А.В. Назначение ежемесячной компенсации расходов на оплату ЖКХ</t>
  </si>
  <si>
    <t>соблюдение прав семей на получение выплат</t>
  </si>
  <si>
    <t>Прокуратура Троицкого района</t>
  </si>
  <si>
    <t>Прокуратура Угловского района</t>
  </si>
  <si>
    <t>соблюдение законодательтсво в сфере противодействия коррупции</t>
  </si>
  <si>
    <t>исполнеие законодательства в сфере социальной защиты семей с детьми, включая семьи участников СВО</t>
  </si>
  <si>
    <t>2022-2024</t>
  </si>
  <si>
    <t>Прокуратура Усть-Пристанского района</t>
  </si>
  <si>
    <t>1 месяц</t>
  </si>
  <si>
    <t>нарушение требований трудового законодательства, регламентирующего вопросы занятости населения</t>
  </si>
  <si>
    <t>Прокуратура Мамонтовского района</t>
  </si>
  <si>
    <t xml:space="preserve">проверка </t>
  </si>
  <si>
    <t>14.02.2024 № 02-44-2024</t>
  </si>
  <si>
    <t>нарушения законодательства о социальной защите инвалидов, пожарной безопасности</t>
  </si>
  <si>
    <t>Прокуратура Железнодорожного района г. Барнаула</t>
  </si>
  <si>
    <t>Прокуратура г. Рубцовска</t>
  </si>
  <si>
    <t>23.01.2024 № 02-55-2024</t>
  </si>
  <si>
    <t>нарушения законодательства о защите прав инвалидов, здравоохранения</t>
  </si>
  <si>
    <t>профилактический визит</t>
  </si>
  <si>
    <t>26.01.2024-30.01.2024</t>
  </si>
  <si>
    <t>19.02.2024-04.03.2024</t>
  </si>
  <si>
    <t>15.01.2024-26.01.2024</t>
  </si>
  <si>
    <t>нарушения требований пожарной безопасности</t>
  </si>
  <si>
    <t>Прокуратура Советсткого района</t>
  </si>
  <si>
    <t>проверка по обращению гр. М.А.П. по вопросу нарушения трудовых прав</t>
  </si>
  <si>
    <t>МО МВД России "Мамонтовский"</t>
  </si>
  <si>
    <t>нарушения требований законодательства и условий контракта по денежным выплатам по социальному контракту на ведение ЛПХ</t>
  </si>
  <si>
    <t>информация о предоставленных мерах социальной поддержки гр. З.Е.С.</t>
  </si>
  <si>
    <t>Прокуратура Шелаболихинского района</t>
  </si>
  <si>
    <t>соблюдение законодательтсво в сфере профилактики безнадзорности и правонарушений несовершеннолетних</t>
  </si>
  <si>
    <t>Прокуратура Петропавловского района</t>
  </si>
  <si>
    <t>отказ в начначении мер социальной поддержки, предусмотренной законодательством РФ в АК для семей с детьми</t>
  </si>
  <si>
    <t>сведения о гражданах, приступивших к прфессиональному обучению в рамках федерального проекта "Содействие занятости"</t>
  </si>
  <si>
    <t>ГУ МВД России по АК</t>
  </si>
  <si>
    <t>сведения о получателях социальной помощи, на основании социального контракта 250000 руб</t>
  </si>
  <si>
    <t>15.02.2024-28.02.2024</t>
  </si>
  <si>
    <t>28.02.2024 № 2402/012-22/6-П/ПВП</t>
  </si>
  <si>
    <t>Минсоцзащита АК</t>
  </si>
  <si>
    <t>Прокуратура Хабарского района</t>
  </si>
  <si>
    <t>Прокуратура Егорьевского района</t>
  </si>
  <si>
    <t>нарушения бюджетного законодательства</t>
  </si>
  <si>
    <t>Роспотребнадзор АК</t>
  </si>
  <si>
    <t>нарушения пожарной безопасности</t>
  </si>
  <si>
    <t>соблюдение прав семей на получение выплат и решений об отказе в их назначении</t>
  </si>
  <si>
    <t>МО МВД России "Славгородский"</t>
  </si>
  <si>
    <t>01.01.2022-01.03.2024</t>
  </si>
  <si>
    <t>информация о гражданах, заключивших социальный котракт</t>
  </si>
  <si>
    <t>соблюдение бюджетного законодательства при расходовании средств выделенных на реализацию социальных контрактов, порядок их зачисления</t>
  </si>
  <si>
    <t>05.03.2024-03.04.2024</t>
  </si>
  <si>
    <t>соблюдение законодательства при предоставлении гражданам материальной помощи на основании социальных контрактов</t>
  </si>
  <si>
    <t>решение от 05.03.2024 № 36</t>
  </si>
  <si>
    <t>06.03.2024-01.04.2024</t>
  </si>
  <si>
    <t>решение № б/н</t>
  </si>
  <si>
    <t>соблюдение законодательства при заключении социального контракта</t>
  </si>
  <si>
    <t>исполнение законодательства о социальной поддержке и защите граждан</t>
  </si>
  <si>
    <t>06.03.2024-15.03.2024</t>
  </si>
  <si>
    <t>решение от 05.03.2024 № 20</t>
  </si>
  <si>
    <t>Прокуратура Советского района</t>
  </si>
  <si>
    <t>06.03.2024-11.03.2024</t>
  </si>
  <si>
    <t>решение от 06.03.2024 № 12</t>
  </si>
  <si>
    <t>Прокуратура Завьяловского района</t>
  </si>
  <si>
    <t>06.03.2024-31.03.2024</t>
  </si>
  <si>
    <t>решение от 06.03.2024 № 16</t>
  </si>
  <si>
    <t>04.03.2024-18.03.2024</t>
  </si>
  <si>
    <t>нарушения санитарных требований</t>
  </si>
  <si>
    <t>07.03.2024-05.04.2024</t>
  </si>
  <si>
    <t>решение от 07.03.2024 № 12</t>
  </si>
  <si>
    <t>09.02.2021-2024</t>
  </si>
  <si>
    <t xml:space="preserve">предоставить информацию по заключенным договорам с ООО Истоки </t>
  </si>
  <si>
    <t>Прокуратура Краснощековского района</t>
  </si>
  <si>
    <t>07.03.2024-29.03.2024</t>
  </si>
  <si>
    <t>05.03.2024-12.03.2024</t>
  </si>
  <si>
    <t>решение от 05.03.2024</t>
  </si>
  <si>
    <t>уведомление о проверки от 06.03.2024</t>
  </si>
  <si>
    <t>06.03.2024-05.04.2023</t>
  </si>
  <si>
    <t>Прокуратура г. Белокурихи</t>
  </si>
  <si>
    <t>11.03.2024-05.04.2024</t>
  </si>
  <si>
    <t xml:space="preserve">решение от 07.03.2024 </t>
  </si>
  <si>
    <t>решение от 07.03.2024 № 9</t>
  </si>
  <si>
    <t>07.03.2024-12.03.2024</t>
  </si>
  <si>
    <t>07.03.2024-07.04.2024</t>
  </si>
  <si>
    <t>решение от 06.03.2024 № 8</t>
  </si>
  <si>
    <t>решение от 11.03.2024 № 82</t>
  </si>
  <si>
    <t>11.03.2024-09.04.2023</t>
  </si>
  <si>
    <t>Прокуратура Михайловского района</t>
  </si>
  <si>
    <t>11.03.2024-18.03.2024</t>
  </si>
  <si>
    <t>решеие от 07.03.2024 № 3</t>
  </si>
  <si>
    <t>11.03.2024-20.03.2024</t>
  </si>
  <si>
    <t>решение от 11.03.2024</t>
  </si>
  <si>
    <t>от 11.03.2024 № 02-45-2024</t>
  </si>
  <si>
    <t>Прокурвтура Солтонского района</t>
  </si>
  <si>
    <t>11.03.2024-29.03.2024</t>
  </si>
  <si>
    <t>решение от 07.03.2024 № 25</t>
  </si>
  <si>
    <t>11.03.2024-01.04.2024</t>
  </si>
  <si>
    <t>исполнение требований приказа от 13.07.2022 № 258/384/9</t>
  </si>
  <si>
    <t>Инспекция госфинконтроля Алтайского края</t>
  </si>
  <si>
    <t>внепланова проверка</t>
  </si>
  <si>
    <t>11.03.2024 № 12/12</t>
  </si>
  <si>
    <t>10.05.2023-17.01.2024</t>
  </si>
  <si>
    <t>нарушения законодательства в сфере закупок</t>
  </si>
  <si>
    <t>11.03.2024-12.03.2024</t>
  </si>
  <si>
    <t>решение от 11.03.2024 № 9</t>
  </si>
  <si>
    <t>Прокуратура г.Новоалтайска</t>
  </si>
  <si>
    <t>01.11.2023-01.02.2024</t>
  </si>
  <si>
    <t>01.01.2022-19.03.2024</t>
  </si>
  <si>
    <t>01.01.2022-20.03.2024</t>
  </si>
  <si>
    <t>11.03.2024 № 02-57-2024</t>
  </si>
  <si>
    <t>Прокуратура Бурлинского района</t>
  </si>
  <si>
    <t>нарушения законодательства при заключении социального котракта</t>
  </si>
  <si>
    <t>Змеиногорская межрайонная прокуратура</t>
  </si>
  <si>
    <t>2022-31.03.2024</t>
  </si>
  <si>
    <t>25.032024</t>
  </si>
  <si>
    <t>проверка по обращению гр. Ж.Г.В. По вопросу предоставления льгот в сфере ЖКХ</t>
  </si>
  <si>
    <t>2022-20.03.2024</t>
  </si>
  <si>
    <t>ФНС</t>
  </si>
  <si>
    <t>2022-25.03.2024</t>
  </si>
  <si>
    <t>18.03.2024-15.04.2024</t>
  </si>
  <si>
    <t>решение от 14.03.2024</t>
  </si>
  <si>
    <t>соблюдение законодательства при предоставлении мер социальной поддержки гражданам, имеющих детей</t>
  </si>
  <si>
    <t>Прокуратура Немецкого национального района</t>
  </si>
  <si>
    <t>соблюдение требований федерального законодательства</t>
  </si>
  <si>
    <t>Прокуратура Новичихинского района</t>
  </si>
  <si>
    <t>20.03.2024-12.04.2024</t>
  </si>
  <si>
    <t>решение от 20.03.2024 № 37</t>
  </si>
  <si>
    <t>Прокуратура Крутихинского района</t>
  </si>
  <si>
    <t>2022-28.03.2024</t>
  </si>
  <si>
    <t>МО МВД России "Топчихинский"</t>
  </si>
  <si>
    <t>01.01.2020-01.01.2024</t>
  </si>
  <si>
    <t>информация о лицах, получивших денежные средства по социальному контракту</t>
  </si>
  <si>
    <t>предоставить личные дела по социальным котрактам</t>
  </si>
  <si>
    <t>Прокуратура Чарышского района</t>
  </si>
  <si>
    <t>25.03.2024-29.03.2024</t>
  </si>
  <si>
    <t>соблюдение законодательства при предоставлении мер социальной поддержке гражданам, имеющим детей</t>
  </si>
  <si>
    <t>исполнение законодательства о социальной поддержке и защите граждан, имеющих детей</t>
  </si>
  <si>
    <t>нарушения федерального законодательства</t>
  </si>
  <si>
    <t>18.03.2024 № 02-19-2024</t>
  </si>
  <si>
    <t>21.03.2024-15.04.2024</t>
  </si>
  <si>
    <t>решение</t>
  </si>
  <si>
    <t>законность вынесенных отказов в предоставлении семьям с детьми выплат</t>
  </si>
  <si>
    <t>запрос сведений в отошении гр. Д.В.Я., размер ежемесячной субсидии на оплату жилого помещения</t>
  </si>
  <si>
    <t>Прокуратура Тогульского района</t>
  </si>
  <si>
    <t>26.03.2024-29.03.2024</t>
  </si>
  <si>
    <t>облюдение законодательства при предоставлении мер социальной поддержки гражданам, имеющим детей</t>
  </si>
  <si>
    <t>2022-26.03.2024</t>
  </si>
  <si>
    <t>исполнеие законодательства в сфере социальной защиты граждан, имеющих детей, семей с детьми, включая семьи участников СВО</t>
  </si>
  <si>
    <t>2020-29.03.2024</t>
  </si>
  <si>
    <t>соблюдение требований законодательтсва о противодействии коррупции</t>
  </si>
  <si>
    <t>Прокуратура Волчихинского района</t>
  </si>
  <si>
    <t xml:space="preserve">ГУ МЧС России по АК </t>
  </si>
  <si>
    <t>29.02.2024    № 2402/006-22/252/ПВПР</t>
  </si>
  <si>
    <t>ГУ МЧС России по АК</t>
  </si>
  <si>
    <t>29.02.2024/№ 2402/013-22/156/ПВПР</t>
  </si>
  <si>
    <t>12.03.2024/ 02-19-2024</t>
  </si>
  <si>
    <t>нарушения законодательтсва в сфере противодействия коррупции</t>
  </si>
  <si>
    <t>устранены</t>
  </si>
  <si>
    <t>излишне выплаченное пособие по временной нетрудоспособности</t>
  </si>
  <si>
    <t>исполнения законодательства в сфере соблюдения жилищных прав ветеранов ВОВ и членов их семей</t>
  </si>
  <si>
    <t>06.02.2024 № 787</t>
  </si>
  <si>
    <t xml:space="preserve">11.03.2024       02-40-2024 </t>
  </si>
  <si>
    <t>в предоставлении материальной помощи , в решениях необосновано указывалось на наличие оснований для отказа</t>
  </si>
  <si>
    <t>05.02.2024 -16.02.2024</t>
  </si>
  <si>
    <t>нарушения требований Федерального закона от 18.07.2011 № 223-ФЗ «О закупках товаров, работ, услуг отдельными видами юридических лиц»</t>
  </si>
  <si>
    <t>КГКУ "Управление социальной защиты населения по Залесовскому муниципальному округу"</t>
  </si>
  <si>
    <t>Прокуратура Залесовского района</t>
  </si>
  <si>
    <t>соблюдение требований законодательства в сфере профилактики безнадзорности и правонарушений несовершеннолетних</t>
  </si>
  <si>
    <t>проверка деятельности УСЗН</t>
  </si>
  <si>
    <t xml:space="preserve">Соблюдение требований законодательства в сфере социальной защиты семей с детьми участников СВО </t>
  </si>
  <si>
    <t>проверка правомерности отказов по пособиям для для семей с детьми по представленному списку</t>
  </si>
  <si>
    <t>проверка по правоотношениям с ООО Истоки в части обучения безработных граждан</t>
  </si>
  <si>
    <t>11.03.2024 № 02-30-2024/Прдп59-24-20010016</t>
  </si>
  <si>
    <t>проверка соблюдения бюджетного законодательства при расходовании средств, выделенных на реализацию социальных контрактов и порядка их заключения</t>
  </si>
  <si>
    <t>проверка исполнения законодательства в сфере соблюдения прав многодетных семей  по оборудованию частных домовладений пожарными извещателями</t>
  </si>
  <si>
    <t>12.02.2024-19.02.2024</t>
  </si>
  <si>
    <t xml:space="preserve">нарушения полноты и достоверности предоставляемых страхователем сведений </t>
  </si>
  <si>
    <t>11.04.20024</t>
  </si>
  <si>
    <t>нарушения законодательства при заключении социального контракта</t>
  </si>
  <si>
    <t>решение от 29.03.2024 № 125</t>
  </si>
  <si>
    <t>29.03.2024-26.04.2024</t>
  </si>
  <si>
    <t>Прокуратура Алтайского района</t>
  </si>
  <si>
    <t>12.02.2024-16.02.2024</t>
  </si>
  <si>
    <t>15.01.2024-31.01.2024</t>
  </si>
  <si>
    <t>Минсоцзащита АК (КРО)</t>
  </si>
  <si>
    <t>нарушения Федерального закона от 24.06.1999 N 120-ФЗ "Об основах системы профилактики безнадзорности и правонарушений несовершеннолетних"</t>
  </si>
  <si>
    <t>Прокуратура г. Белокуриха</t>
  </si>
  <si>
    <t>соблюдение законодательства в сфере профилактики безнадзорности и правонарушений несовершеннолетних</t>
  </si>
  <si>
    <t>11.03.2024 № 02-50-2024</t>
  </si>
  <si>
    <t>предостережение о недопустимости нарушения обязательных требований пожарной безопасности</t>
  </si>
  <si>
    <t xml:space="preserve"> 26.03.2024 № 2403</t>
  </si>
  <si>
    <t>15.01.2024-18.01.2024</t>
  </si>
  <si>
    <t>Роскомнадзор по АК и Республике Алтай</t>
  </si>
  <si>
    <t>КНМ без взаимодействия</t>
  </si>
  <si>
    <t>24.01.2024 № 1013/04-22</t>
  </si>
  <si>
    <t>устранить нарушения на официальном сайте КАУ МФЦ АК</t>
  </si>
  <si>
    <t>нарушения порядка предоставления мер социальной поддержки жертвам политических репрессий не установлены</t>
  </si>
  <si>
    <t>решение от 25.03.2024 № 16</t>
  </si>
  <si>
    <t>27.03.2024-18.04.2024</t>
  </si>
  <si>
    <t>14.03.2024-25.03.2024</t>
  </si>
  <si>
    <t>соблюдение законодательства при осуществлении выплат</t>
  </si>
  <si>
    <t>решение от 27.03.2024 № 16</t>
  </si>
  <si>
    <t>нарушения не установлены</t>
  </si>
  <si>
    <t>06.03.2024-12.03.2024</t>
  </si>
  <si>
    <t xml:space="preserve">проверка по обращениюгр.  Б. В.В. о несогласии с действиями сотрудников КГКУ УСЗН по Советскому району             </t>
  </si>
  <si>
    <t>решение от 29.03.2024 № 14</t>
  </si>
  <si>
    <t>30 дней</t>
  </si>
  <si>
    <t>15.02.2024 № 5 15.02.2024 № 6</t>
  </si>
  <si>
    <t>предупреждение; предупреждение</t>
  </si>
  <si>
    <t>нарушения обязательных требований пожарной безопасности</t>
  </si>
  <si>
    <t>2019-29.03.2024</t>
  </si>
  <si>
    <t>предоставить информацию о получателях денежых средств по социальным контрактам</t>
  </si>
  <si>
    <t>11.03.2024 № 02-31-2024</t>
  </si>
  <si>
    <t>07.03.2024 № 02-40-2024</t>
  </si>
  <si>
    <t>исполнение требований законодательства при предоставлении мер социальной поддержки семьям имеющих детей</t>
  </si>
  <si>
    <t>решение от 07.02.2023</t>
  </si>
  <si>
    <t>18.03.2024 № 22042480000082</t>
  </si>
  <si>
    <t>31.01.2024/03-03-2024/Прдп8-24-20010018</t>
  </si>
  <si>
    <t>нарушения требований 44-ФЗ</t>
  </si>
  <si>
    <t>соблюдение прав и социальных гарантий граждан, имеющих инвалидность, получающих меры соц. поддержки</t>
  </si>
  <si>
    <t>19.02.2024-01.03.2024</t>
  </si>
  <si>
    <t>26.03.2024 № 2206240000103</t>
  </si>
  <si>
    <t>соблюдения законодательства о воинском учете и военной службе (поддержка семей участников СВО)</t>
  </si>
  <si>
    <t>соблюдения прав граждан в сфере социальной защиты семей с детьми, включая семьи участников СВО</t>
  </si>
  <si>
    <t>решение от 05.03.2024 № 21</t>
  </si>
  <si>
    <t>информация о соблюдении работодателями законодательства о занятости</t>
  </si>
  <si>
    <t xml:space="preserve">соблюдение требований законодательства при передаче сведений, составляющих охраняемую законом тайну </t>
  </si>
  <si>
    <t>г. Славгород</t>
  </si>
  <si>
    <t>г. Яровое</t>
  </si>
  <si>
    <t>12.03.2024 протест</t>
  </si>
  <si>
    <t>27.03.2024-29.03.2024</t>
  </si>
  <si>
    <t>Прокуратура Красногорского района</t>
  </si>
  <si>
    <t>15.02.2024/2402/008-22/16/ПВПР</t>
  </si>
  <si>
    <t>Администрация Алтайского края, отдел по профилактике коррупционных и иных правонарушений</t>
  </si>
  <si>
    <t>01.01.2021- 31.12.2023</t>
  </si>
  <si>
    <t>нарушения не выявлены</t>
  </si>
  <si>
    <t>облюдение законодательства о воинском учете и военной службе</t>
  </si>
  <si>
    <t>правильность предоставления компенсации педагогическим работникам</t>
  </si>
  <si>
    <t>нарушений не установлено</t>
  </si>
  <si>
    <t>нарушение предоставления ЕДК отдельным категориям граждан</t>
  </si>
  <si>
    <t>соблюдение бюджетного законодательства при расходовании средств, выделенных на реализацию социальных контрактов.</t>
  </si>
  <si>
    <t>соблюдение прав несовершеннолетних прирассмотрении заявлений и
принятии решений об отказе в назначении денежных выплат</t>
  </si>
  <si>
    <t>07.03.2024-15.03.2024</t>
  </si>
  <si>
    <t>29.03.2024-03.04.2024</t>
  </si>
  <si>
    <t>соблюдение требований законодательства получателей мер социальной
поддержки</t>
  </si>
  <si>
    <t>соблюдение требований законодательства при рассмотрении заявлений и принятии решений об отказе в предоставлении мер социальной поддержки семьям с детьми</t>
  </si>
  <si>
    <t>нарушения законодательства о контрактной системе в сфере
закупок товаров, работ и услуг для обеспечения государственных и
муниципальных нужд</t>
  </si>
  <si>
    <t>07.03.2024-10.03.2024</t>
  </si>
  <si>
    <t>нарушения законодательства при предоставлении гражданам
материальной помощи на основании социального контракта</t>
  </si>
  <si>
    <t>предупреждение</t>
  </si>
  <si>
    <t>Прокуратура Панкрушихинского района</t>
  </si>
  <si>
    <t>предоставление информации в рамках исполнения законодательства о воинском учете и военной службе</t>
  </si>
  <si>
    <t>МО МВД России "Хабарский"</t>
  </si>
  <si>
    <t>запрос личных дел получателей социальных контрактов</t>
  </si>
  <si>
    <t>соблюдения бюджетного законодательства при расходовании средств, выделенных на реализацию социальных контрактов</t>
  </si>
  <si>
    <t>запрос информации по исполнению федерального проекта "Содействие Занятости"</t>
  </si>
  <si>
    <t>запрос информации по получению социальных пособий гражданки В.С.В</t>
  </si>
  <si>
    <t>08.04.2024 № 2402/008-22/9-П/ПВП</t>
  </si>
  <si>
    <t>09.02.2024 №44</t>
  </si>
  <si>
    <t>1 мес.</t>
  </si>
  <si>
    <t>09.04.2024 №44</t>
  </si>
  <si>
    <t>08.04.2024 №2402/008-22/9-П/АВП</t>
  </si>
  <si>
    <t>12.03. 2024 №2403/013-22/178-П/ПИВ</t>
  </si>
  <si>
    <t>14.03.2024 № 5</t>
  </si>
  <si>
    <t>20.02.2024 № 2402/006-22/40/ПВПР</t>
  </si>
  <si>
    <t>Предостережение от 12.01.2024 № 2401/088-22/99/ПНН</t>
  </si>
  <si>
    <t>22.02.2024 № 104/9/4279</t>
  </si>
  <si>
    <t>представление о принятии мер по устранению обстоятельств, способствующих совершению преступлений</t>
  </si>
  <si>
    <t>налоговая проверка по страховым взносам за 2023 год</t>
  </si>
  <si>
    <t>Прокуратура Тюменцевского района</t>
  </si>
  <si>
    <t>06.03.2024-18.03.2024</t>
  </si>
  <si>
    <t>нарушения законодательства при предоставлении гражданам материальной помощи на осовании соц контрактов</t>
  </si>
  <si>
    <t>нарушения законодательства при оказании социальной поддержке</t>
  </si>
  <si>
    <t>23.01.2024 № 2401</t>
  </si>
  <si>
    <t>Счетная Палата Алтайскго края</t>
  </si>
  <si>
    <t>15.01.2024-19.01.2024</t>
  </si>
  <si>
    <t>2021-2022</t>
  </si>
  <si>
    <t>Прокуратура Железнодорожного района г.Барнаула</t>
  </si>
  <si>
    <t>07.02.2024 № 02-02-2024</t>
  </si>
  <si>
    <t>нарушения трудового законодательства</t>
  </si>
  <si>
    <t xml:space="preserve">Инспекция труда в Алтайском крае и Республике Алтай </t>
  </si>
  <si>
    <t xml:space="preserve">плановая проверка </t>
  </si>
  <si>
    <t xml:space="preserve">19.02.2024-04.04.2024 </t>
  </si>
  <si>
    <t>Прокуратура Быстроистокского района</t>
  </si>
  <si>
    <t>Прокуратура Смоленского района</t>
  </si>
  <si>
    <t>06.03.2024-05.04.2024</t>
  </si>
  <si>
    <t>решение от 06.03.2024 № 20</t>
  </si>
  <si>
    <t>нарушение законодательства при заключении социальных контрактов</t>
  </si>
  <si>
    <t>соблюдение требований законодательства о предоставлении социальных услуг (нарушения не выявлены)</t>
  </si>
  <si>
    <t>15.03.2024 № 16</t>
  </si>
  <si>
    <t>внеплановая проверка</t>
  </si>
  <si>
    <t>нарушения полноты и достоверности представленных сведений</t>
  </si>
  <si>
    <t>1998-2014</t>
  </si>
  <si>
    <t>доведены обязательные требования пожарной безопасности</t>
  </si>
  <si>
    <t>доведены обязательные требования</t>
  </si>
  <si>
    <t>проверка по обращению гр. Х.Р.И. меры социальной поддержки</t>
  </si>
  <si>
    <t>06.03.2024-04.04.2024</t>
  </si>
  <si>
    <t>202-2023</t>
  </si>
  <si>
    <t>решение от 06.03.2024</t>
  </si>
  <si>
    <t>29.03.2024 № 02-48-2024</t>
  </si>
  <si>
    <t>МО МВД России "Алейский"</t>
  </si>
  <si>
    <t>запрос о лицах, незаконно получивших пособие по безработице</t>
  </si>
  <si>
    <t>соблюдение законодательства при осуществлении закупок</t>
  </si>
  <si>
    <t>надзор законодательства о занятости населения</t>
  </si>
  <si>
    <t>15.01.2024-16.02.2024</t>
  </si>
  <si>
    <t>проверка личных дел В. С.М., Ш.И.Н. по тестированию краевой базы получателей компенсации расходов на оплату жилого помещения и коммунальных услуг</t>
  </si>
  <si>
    <t>проверка личного дела Ж.А.А. по тестированию краевой базы получателей компенсации расходов на оплату жилого помещения и коммунальных услуг</t>
  </si>
  <si>
    <t xml:space="preserve">проверка личного дела К.Ю.А. по тестированию краевой базы получателей компенсации расходов на оплату жилого помещения и коммунальных услуг </t>
  </si>
  <si>
    <t>плановая проверка личных дел получателей компенсации расходов, связанных с оплатой проезда междугородным транспортом по территории РФ, реабилитированным лицам</t>
  </si>
  <si>
    <t>20.06.2024 28.06.2024</t>
  </si>
  <si>
    <t>10.04.2024 №06/68</t>
  </si>
  <si>
    <t>21.03.2024 №06/21 21.03.2024 №05/145</t>
  </si>
  <si>
    <t>10.04.2024 №06/114</t>
  </si>
  <si>
    <t>решение  от 26.01.2024 № 2</t>
  </si>
  <si>
    <t>13.02.2024 № 2402</t>
  </si>
  <si>
    <t>04.03.2024 №2402/012-22/4            04.03.2024 №2402/012-22/5</t>
  </si>
  <si>
    <t>04.03.2024 №2402/012-22/404.03.2024 №2402/012-22/5</t>
  </si>
  <si>
    <t>КГБСУСО "Первомайский психоневрологический интернат"</t>
  </si>
  <si>
    <t xml:space="preserve">Решение  11.03.2024 </t>
  </si>
  <si>
    <t>06.03.2024 №22/10-206-И/369</t>
  </si>
  <si>
    <t>КГКУ "Управление социальной защиты населения по Благовещенскому и по МО Суетский район"</t>
  </si>
  <si>
    <t>КГКУ "Управление социальной защиты населения по муниципальному округу Чарышский район"</t>
  </si>
  <si>
    <t>УСЗН по г. Новоалтайску и Первомайскому району</t>
  </si>
  <si>
    <t>КГКУ "Управление социальной защиты населения по муниципальному округу г. Славгород, г. Яровое, Бурлинскому и Табунскому районам"</t>
  </si>
  <si>
    <t>УСЗН по муниципальному округу г. Славгород, г. Яровое, Бурлинскому и Табунскому районам</t>
  </si>
  <si>
    <t>документы привести в соответствие с требованиями воинского учета</t>
  </si>
  <si>
    <t>Прокуратура Локтевского района</t>
  </si>
  <si>
    <t>07.03.2024 №02-57-2024</t>
  </si>
  <si>
    <t>11.03.2024/№ 02-38-2024/Прдп35-24-20010015</t>
  </si>
  <si>
    <t>11.03.2024-15.03.2024</t>
  </si>
  <si>
    <t>ФНС России по Алтайскому краю</t>
  </si>
  <si>
    <t>08.02.2024-21.02.2024</t>
  </si>
  <si>
    <t>22.01.2024-05.02.2024</t>
  </si>
  <si>
    <t>09.04.2024 №05-08/24</t>
  </si>
  <si>
    <t xml:space="preserve"> 21.02.202 4№ 10/32</t>
  </si>
  <si>
    <t>29.02.2024 № 10/17</t>
  </si>
  <si>
    <t>29.02.2024 № 10/17, 29.02.2004 № 10/18</t>
  </si>
  <si>
    <t>принять меры по обеспечению соблюения обязательных требований пожарной безопасности</t>
  </si>
  <si>
    <t>Прокуратура Ельцовского района</t>
  </si>
  <si>
    <t>03.04.2024-11.04.2024</t>
  </si>
  <si>
    <t>исполнение требований законодательства о занятости населения</t>
  </si>
  <si>
    <t>14.03.2024-08.04.2024</t>
  </si>
  <si>
    <t>08.04.2024 № 11/81 08.04.2024 № 11/82</t>
  </si>
  <si>
    <t>03.06.2024 28.04.2025</t>
  </si>
  <si>
    <t>предоставить информацию в отношении гр. О.Д.А.</t>
  </si>
  <si>
    <t>12.04.2024-30.04.2024</t>
  </si>
  <si>
    <t>исполнение законодательства в сфере противодействия терроризму</t>
  </si>
  <si>
    <t>по обращению гр. Е.В.И. по вопросу социальной защиты членов семей погибшего участника СВО</t>
  </si>
  <si>
    <t>соблюдение законодательства о защите населения и территории от ЧС природного характера</t>
  </si>
  <si>
    <t>Каменская межрайонная прокуратура</t>
  </si>
  <si>
    <t>11.04.2024-12.04.2024</t>
  </si>
  <si>
    <t>нарушения законодательства при предоставлении социальной поддержки гражданам, имеющим детей</t>
  </si>
  <si>
    <t>решение от 11.04.2024</t>
  </si>
  <si>
    <t>исполнение законодательства о противодействии коррупции при заключении гос контрактов на обучение граждан</t>
  </si>
  <si>
    <t>15.04.2024-19.04.2024</t>
  </si>
  <si>
    <t>исполнеие законодательства в сфере социальной защиты семей с детьми, включая многодетных граждан и семьей участников СВО</t>
  </si>
  <si>
    <t>2021-2024</t>
  </si>
  <si>
    <t>соблюдение законодательства в сфере противодействия коррупции</t>
  </si>
  <si>
    <t>предоставить информацию по гражданам, получившим государственую социальную помощь на основании социального контракта</t>
  </si>
  <si>
    <t>обращение гр. А.М.В. По вопросу получения мер социальной поддержки в связи с его участием в СВО</t>
  </si>
  <si>
    <t>16.04.2024-30.042024</t>
  </si>
  <si>
    <t>решение от 16.04.2024 № 67</t>
  </si>
  <si>
    <t>предоставить информацию по гражданам, получившим денежную выплату по оказанию материальной помощи по социальному контракту</t>
  </si>
  <si>
    <t>17.04.2024-19.042024</t>
  </si>
  <si>
    <t>соблюдение антитеррористического законодательства, связанного с проведением процедуры обследования, категорирования и паспортизации объектов социальой защиты</t>
  </si>
  <si>
    <t>Алтайская таможня</t>
  </si>
  <si>
    <t>предоставить сведения о лицах, обратившихся в УСЗН за получением субсидии на возмещение затрат на дрова</t>
  </si>
  <si>
    <t>предоставить дела граждан, получивших социальную помощь, направленную на осуществление предпринимательской деятельностпи</t>
  </si>
  <si>
    <t>Благовещенская межрайонная прокуратура</t>
  </si>
  <si>
    <t>16.04.2024 № 02-41-2024</t>
  </si>
  <si>
    <t>нарушения законодательства об установке автоматических пожарных извещателей</t>
  </si>
  <si>
    <t>предоставить дела граждан, получивших социальную помощь в рамках заключенных социальных контрактов по направленную осуществление предпринимательской деятельностпи и развитию ЛПХ</t>
  </si>
  <si>
    <t>предоставить дела, получателей социальных контрактов</t>
  </si>
  <si>
    <t>обращение гр. У.Е.А. по вопросу нарушения жилищного законодательства</t>
  </si>
  <si>
    <t>17.04.2024 № 02-55</t>
  </si>
  <si>
    <t>проверка по обращению гр. Ж.В.А.</t>
  </si>
  <si>
    <t>реализация правил противопожарного режима</t>
  </si>
  <si>
    <t xml:space="preserve">по обращению гр. Ф.А.Е. выплаты на ребенка </t>
  </si>
  <si>
    <t>предоставить информацию в отношении гр. М.Р.А.</t>
  </si>
  <si>
    <t>предоставить дела получателей социальной помощи, на осуществление гражданами предприимательской деятельности</t>
  </si>
  <si>
    <t>18.04.2024 № 38</t>
  </si>
  <si>
    <t>17.052024</t>
  </si>
  <si>
    <t>исполнение законодательства в сфере прав семей на получение выплат</t>
  </si>
  <si>
    <t>соблюдение законодательства по установке и эксплуатации автоматических пожарных извещателей в многодетных семьях</t>
  </si>
  <si>
    <t>соблюдение прав детей на летний отдых и оздоровление</t>
  </si>
  <si>
    <t>14.05.25024-27.052024</t>
  </si>
  <si>
    <t>16.05.2024-10.06.2024</t>
  </si>
  <si>
    <t>соблюдение прав многодетных семей, на оборудование домов пожарными извещателями, исполнение территриальными органами системы профилактики по предотвращению гибели детей на пожарах</t>
  </si>
  <si>
    <t>28.03.2024-12.04.2024</t>
  </si>
  <si>
    <t>01.01.2022-31.12.2023</t>
  </si>
  <si>
    <t>предоставить сведения гр. Д.Д,А.</t>
  </si>
  <si>
    <t>исполнение законодательства в деятельности организаций социального обслуживания нраждан пожилого возраста</t>
  </si>
  <si>
    <t>Прокуратура Баевского района</t>
  </si>
  <si>
    <t>исполнение законодательства в сфере соблюдения прав многодетных семей, семей, находящихся в трудной жизненой ситуации, по оборудованию частных домовладений пожарными извещателями</t>
  </si>
  <si>
    <t>соблюдение законодательства в части обеспечения многодетных семей автономными пожарными извещателями</t>
  </si>
  <si>
    <t>нарушения требований законодательства о социальной поддержке семей с детьми</t>
  </si>
  <si>
    <t>соблюдение прав инвалидов на доступ к объектам социальной и транспортной инфраструктуры</t>
  </si>
  <si>
    <t>20.05.2024-20.05.2024</t>
  </si>
  <si>
    <t>нарушения законодательства в части обеспечения многодетных семей автономными пожарными извещателями</t>
  </si>
  <si>
    <t>2020-2023</t>
  </si>
  <si>
    <t>представить личные дела по направлению "Осуществление идивидуальной предпринимательской деятельности"</t>
  </si>
  <si>
    <t>проверка соблюдения прав семей на получение выплат</t>
  </si>
  <si>
    <t>исполнение законодательства о профилактике безнадзорности и правонарушений несовершеннолетних</t>
  </si>
  <si>
    <t>представить личные дела граждан, получивших денежные средства по заключению социальных контрактов</t>
  </si>
  <si>
    <t>нарушения законодательства о мерах дополнительной поддержки семей с детьми</t>
  </si>
  <si>
    <t>предоставить сведения гр. Б.Н.П.</t>
  </si>
  <si>
    <t>24.05.2024№ б/н</t>
  </si>
  <si>
    <t>предоставить перечень негосударственных и государственных организаций, оказывающих услуги по содержанию МГН</t>
  </si>
  <si>
    <t>предоставить сведения гр. К.Д.В.</t>
  </si>
  <si>
    <t>01.10.2023-30.06.2024</t>
  </si>
  <si>
    <t>исполнение законодательства, направленного на предупреждение безнадзорности и правоотношений несовершенолетних</t>
  </si>
  <si>
    <t>18.06.2024-24.06.2024</t>
  </si>
  <si>
    <t>сведения о гр. С.М.В.</t>
  </si>
  <si>
    <t>соблюдение требований законодательства о реабилитации жертв политических репрессий</t>
  </si>
  <si>
    <t>соблюдение прав инвалидов на доступ к объектам соц инфраструктуры</t>
  </si>
  <si>
    <t>разместить информацию о возможных случаях сообщений о готовищихся взрывах и граждае были предельно бдительны</t>
  </si>
  <si>
    <t>провести беседу с сотрудниками о постановке на учет по месту пребывания иностранных граждан</t>
  </si>
  <si>
    <t>социальная реабилитация больных наркоманией, взаимодействие с ЦЗН</t>
  </si>
  <si>
    <t>19.04.2024 № 02-40-2024</t>
  </si>
  <si>
    <t>01.01.2023-31.12.2023</t>
  </si>
  <si>
    <t>15.05.2024-28.05.2024</t>
  </si>
  <si>
    <t>06.08.2024; 01.12.2025</t>
  </si>
  <si>
    <t>10/146 от 21.06.2024; 10/145 от 21.06.202</t>
  </si>
  <si>
    <t>21.06.2024 №10/25</t>
  </si>
  <si>
    <t>01.01.2024-31.01.2024</t>
  </si>
  <si>
    <t>15.05.2024 №220524400003304</t>
  </si>
  <si>
    <t>ГУ МВД России АК</t>
  </si>
  <si>
    <t>01.01.2024-31.05.2024</t>
  </si>
  <si>
    <t xml:space="preserve">по обращению гр. М.А.А. </t>
  </si>
  <si>
    <t>предоставить сведения о гражданах незаконно получивших пособие по безработице</t>
  </si>
  <si>
    <t>март 2024</t>
  </si>
  <si>
    <t>предоставить информацию в отношении ОАО Фармация, АНО Алейский информационный центр</t>
  </si>
  <si>
    <t>апрель 2024</t>
  </si>
  <si>
    <t>соблюдение законодательства по обеспечению безопасности детей</t>
  </si>
  <si>
    <t>май 2024</t>
  </si>
  <si>
    <t>нарушения законодательства, направленного на предупреждение безнадзорности и правоотношений несовершенолетних</t>
  </si>
  <si>
    <t>24.06.2024 № 02-48-2024</t>
  </si>
  <si>
    <t xml:space="preserve">13.05.2024-24.05.2024 </t>
  </si>
  <si>
    <t>от 30.05.2024 №06/36; от 30.05.2024 №06/35</t>
  </si>
  <si>
    <t>30.05.2024 №06/116</t>
  </si>
  <si>
    <t>09.09.2024; 25.02.2025</t>
  </si>
  <si>
    <t>Прокуратура Центрального района г. Барнаула</t>
  </si>
  <si>
    <t>11.04.2024-19.04.2024</t>
  </si>
  <si>
    <t>17.04.2024 №02/1-01-2024</t>
  </si>
  <si>
    <t>контроль за организацией работы подведомственного учреждения</t>
  </si>
  <si>
    <t>18.03.2024-22.03.2024</t>
  </si>
  <si>
    <t>соблююдение законодательства антитеррористической защищенности объекта</t>
  </si>
  <si>
    <t>объявлено предостережение</t>
  </si>
  <si>
    <t>17.05.2024 № 2405/009-22/159/ПНН</t>
  </si>
  <si>
    <t>13.06.2024-30.06.2024</t>
  </si>
  <si>
    <t>24.06.2024 № 02-19-2024</t>
  </si>
  <si>
    <t>13.05.2024-19.06.2024</t>
  </si>
  <si>
    <t>19.06.2024 № 10/24</t>
  </si>
  <si>
    <t>19.06.2024 № 10/139; 19.06.2024 № 10/138</t>
  </si>
  <si>
    <t>01.09.2025; 02.06.2025</t>
  </si>
  <si>
    <t>Прокуратура Первомайского района</t>
  </si>
  <si>
    <t>24.06.2024-20.07.2024</t>
  </si>
  <si>
    <t>исполнение федерального законодательства</t>
  </si>
  <si>
    <t>соблюдения прав многодетных семей, семей СОП по оборудованию частных жилых домов пожарными ижвещателями</t>
  </si>
  <si>
    <t>08.04.2024-11.04.2024</t>
  </si>
  <si>
    <t>Проверка личных дел по присвоению званий "Ветеран труда", "Ветеран труда Алтайского края"</t>
  </si>
  <si>
    <t xml:space="preserve">запрошены дела по социальным контрактам с суммой выплаты 250 тыс. руб. и более. </t>
  </si>
  <si>
    <t xml:space="preserve">нарушение законодательства антитеррористической защищенности  объектов </t>
  </si>
  <si>
    <t>15.05.2024 № 02-41-2024</t>
  </si>
  <si>
    <t>Роструд</t>
  </si>
  <si>
    <t>решение от 20.05.2024 № 21</t>
  </si>
  <si>
    <t>соблюдение законодательства по установке и эксплуатации автоматических пожарных извещателей в многодетных семьях, нарушения не выявлены</t>
  </si>
  <si>
    <t>представить информацию по обращению М.О.Н.</t>
  </si>
  <si>
    <t xml:space="preserve">представить информацию по бращению М.Н.А.  </t>
  </si>
  <si>
    <t>решение о проведении проверки о соблюдении прав семей на получение выплат</t>
  </si>
  <si>
    <t>14.03.2024 №02-41-2023</t>
  </si>
  <si>
    <t>нарушения требований законодательства при заключении социальных контрактов</t>
  </si>
  <si>
    <t>03.06.2024-24.06.2024</t>
  </si>
  <si>
    <t>проверка присвоения звания "Ветеран труда и ветеран труда АК"</t>
  </si>
  <si>
    <t>2019-2024</t>
  </si>
  <si>
    <t>решение от 12.04.2024 № 22, результат не представили</t>
  </si>
  <si>
    <t>результат не предоставлен</t>
  </si>
  <si>
    <t>протест от 23.04.2024 № 02-01-2024</t>
  </si>
  <si>
    <t>соблюдение законодательтсво в сфере противодействия коррупции (привести в соответствие с ФЗ № 273-ФЗ локальные документы)</t>
  </si>
  <si>
    <t>случай внебольничной пневмании</t>
  </si>
  <si>
    <t>22.04.2024-15.05.2024</t>
  </si>
  <si>
    <t>нарушения отсутствуют</t>
  </si>
  <si>
    <t>представить информацию по гр. П.Я.Н., П.А.Н.</t>
  </si>
  <si>
    <t>представить сведения о фактах неисполнения мероприятий, предусмотренных программой социальной адаптации</t>
  </si>
  <si>
    <t>представить информацию о мерах социальной поддержки семей</t>
  </si>
  <si>
    <t>24.06.24- 05.07.24</t>
  </si>
  <si>
    <t xml:space="preserve">запрос о получении МСП гр. Л.А.В., К.А.Н., К.В.С., М.Е.В., С.Н.Д., Л.А.В. </t>
  </si>
  <si>
    <t>27.05.2024-07.06.2024</t>
  </si>
  <si>
    <t xml:space="preserve"> 07.06.2024 №67</t>
  </si>
  <si>
    <t>представить информацию в отношении ПНИ Тюенцевский</t>
  </si>
  <si>
    <t>предоставить информация по обращению гр. К.И.И.</t>
  </si>
  <si>
    <t>предоставлить информацию о получении уведомления о сокращении численности работников КГБУЗ "Славгородская ЦРБ"</t>
  </si>
  <si>
    <t>предоставлена информацию о трудоустройстве несовершеннолетних по городу Славгороду и Яровое</t>
  </si>
  <si>
    <t>предоставлить информациюо о  гр. О.Н.В.</t>
  </si>
  <si>
    <t>представить личные дела граждан, получивших денежные средства по заключению социальных контрактов по Бурлинскому району</t>
  </si>
  <si>
    <t>представить личные дела граждан, получивших денежные средства по заключению социальных контрактов по г.Славгороду</t>
  </si>
  <si>
    <t>представить личные дела граждан, получивших денежные средства по заключению социальных контрактов по г.Яровое</t>
  </si>
  <si>
    <t>предоставлить информациюо о  гр. Г.В.И.</t>
  </si>
  <si>
    <t>19.06.2024-30.06.2024</t>
  </si>
  <si>
    <t>07.06.2024-21.06.2024</t>
  </si>
  <si>
    <t>исполнение законодательства о занятости наеления</t>
  </si>
  <si>
    <t xml:space="preserve">доработать документы по ведению первичного воинского учета </t>
  </si>
  <si>
    <t>исполнение  закона № 120 -ФЗ  от 24.06.1999 "Об основах системы профилактики безнадзорности и правонарушений несовершеннолетних"</t>
  </si>
  <si>
    <t>предоставить перечень организаций, оказывающих услуги по содержанию МГН</t>
  </si>
  <si>
    <t>Прокуратура Быстроистокского  района</t>
  </si>
  <si>
    <t>26.06.204</t>
  </si>
  <si>
    <t>соблюдение требований законодательства в сфере обращения с отходами</t>
  </si>
  <si>
    <t xml:space="preserve">соблюдение требований законодательства в сфере ценообразования на твердое топливо </t>
  </si>
  <si>
    <t>13.05.2024 № 27-04-2/П/8016</t>
  </si>
  <si>
    <t xml:space="preserve">проверка личного дела Л.Р.В. по тестированию краевой базы получателей компенсации расходов на оплату жилого помещения и коммунальных услуг </t>
  </si>
  <si>
    <t>нарушения порядка присвоения званий "Ветеран труда", "Ветеран труда Алтайского края"</t>
  </si>
  <si>
    <t>Ростехнадзор</t>
  </si>
  <si>
    <t>соблюдение законодательства о защите населения и территории от чрезвычайных ситуаций природного характера</t>
  </si>
  <si>
    <t>исполнение антитеррористического законодательств</t>
  </si>
  <si>
    <t>Прокуратура Ленинского района г.Барнаула</t>
  </si>
  <si>
    <t>Прокуратура Октябрьского района г.Барнаула</t>
  </si>
  <si>
    <t>25.06.2024 № 02/7-03-2024</t>
  </si>
  <si>
    <t>нарушения законодательства о профилактике безнадзорности и правонарушений несовершеннолетних</t>
  </si>
  <si>
    <t>26.06.2024-26.07.2024</t>
  </si>
  <si>
    <t>Панкрушихинский районный суд Алтайского края</t>
  </si>
  <si>
    <t xml:space="preserve">запрос сведений по исковому заявлению прокурора Панкрушихинского района </t>
  </si>
  <si>
    <t>проверка личных дел получателей социальных выплат,связанных с оплатой проезда междугородным транспортом по территории РФ, реабилитированным лицам (нарушения не установлены)</t>
  </si>
  <si>
    <t>07.06.2024-20.06.2024</t>
  </si>
  <si>
    <t>17.06.2024 № 02/3-03-2024</t>
  </si>
  <si>
    <t>нарушения санитарного законодательства</t>
  </si>
  <si>
    <t>профилактическое мероприятие</t>
  </si>
  <si>
    <t>объявлено предостережение (транспортные средства неоснащены спутниковой навигацией)</t>
  </si>
  <si>
    <t>22.04.2024-17.05.2024</t>
  </si>
  <si>
    <t xml:space="preserve"> 01.01.2022-31.12.2023</t>
  </si>
  <si>
    <t>06.04.2024 №  27/3702</t>
  </si>
  <si>
    <t>21.06.2024 № 91/2568</t>
  </si>
  <si>
    <t>17.04.2024-17.05.2024</t>
  </si>
  <si>
    <t>24.06.2024-22.07.2024</t>
  </si>
  <si>
    <t>решение от 24.06.2024 № 119</t>
  </si>
  <si>
    <t>нарушения в оформлении документов по социальным контрактам</t>
  </si>
  <si>
    <t>26.04.2024-02.05.2024</t>
  </si>
  <si>
    <t>16.05.2024-2005.2024</t>
  </si>
  <si>
    <t>соблюдение законодательтсво о противодействии коррупции (нарушения не выявлены)</t>
  </si>
  <si>
    <t>нарушение законодательства о недееспособных гражданах</t>
  </si>
  <si>
    <t>23.04.2024 № 02/6-02-2024</t>
  </si>
  <si>
    <t xml:space="preserve">03.05.2024 № 02/6-02-2024 </t>
  </si>
  <si>
    <t>нарушение законодательства при заключении социального контракта</t>
  </si>
  <si>
    <t>Ространснадзор</t>
  </si>
  <si>
    <t>19.06.2024 № 06/108</t>
  </si>
  <si>
    <t>19.06.2024 № 06/184</t>
  </si>
  <si>
    <t>29.01.2024-12.04.2024</t>
  </si>
  <si>
    <t>07.11.2023-24.01.2024</t>
  </si>
  <si>
    <t>27.05.2024 № 12/22</t>
  </si>
  <si>
    <t>27.05.2024- 14.06.2024</t>
  </si>
  <si>
    <t>плановая выездная</t>
  </si>
  <si>
    <t>11.03.2024 № 02-48-2024</t>
  </si>
  <si>
    <t>нарушения законодательства о контрактной системе в сфере закупок товаров</t>
  </si>
  <si>
    <t>нарушений требований законодательства системы профилактики бехнадзороности и правонарушений несовершеннолетних</t>
  </si>
  <si>
    <t>27.05.2024 № 02-48-2024</t>
  </si>
  <si>
    <t>Прокуратура Усть-Калманского района</t>
  </si>
  <si>
    <t>15.05.2024-07.06.2024</t>
  </si>
  <si>
    <t>20.06.2024-26.06.2024</t>
  </si>
  <si>
    <t>№ 13/1-80 от 07.06.2024</t>
  </si>
  <si>
    <t xml:space="preserve">№2406/013-22/506-П/ПВП </t>
  </si>
  <si>
    <t>№13/1-23 от 11.06.2024</t>
  </si>
  <si>
    <t>№20010054-77-24/-20010054 от 17.06.2024</t>
  </si>
  <si>
    <t>нарушение порядка размещения на официальном сайте поставщика социальных услуг</t>
  </si>
  <si>
    <t>Прокуратура Ключевского района</t>
  </si>
  <si>
    <t>17.05.2024-17.06.2024</t>
  </si>
  <si>
    <t>17.05.2024/02-40-2024-237</t>
  </si>
  <si>
    <t>10.06.2024/02-40-2024-297</t>
  </si>
  <si>
    <t>10.06.2024-17.06.2024</t>
  </si>
  <si>
    <t>нарушения федерального законодательства о противодействии терроризма</t>
  </si>
  <si>
    <t>нарушения законодательства о контрактной системе в сфере закупок</t>
  </si>
  <si>
    <t>20.05.2024-31.05.2024</t>
  </si>
  <si>
    <t>нарешения законодательства в сфере противодействия терроризма</t>
  </si>
  <si>
    <t>14.06.2024-12.07.2024</t>
  </si>
  <si>
    <t>протест от 14.06.2024 №028-02-2024</t>
  </si>
  <si>
    <t>20.05.2024-14.06.2024</t>
  </si>
  <si>
    <t xml:space="preserve">Прокуратура Мамонтовского района </t>
  </si>
  <si>
    <t>14.06.2024-30.06.2024</t>
  </si>
  <si>
    <t>13.06.2024-14.06.2025</t>
  </si>
  <si>
    <t>14.06.2024/02-44-2024</t>
  </si>
  <si>
    <t>нарушения законодательства о защите прав инвалидов при эксплуатации объекта</t>
  </si>
  <si>
    <t>01.04.2024-25.04.2024</t>
  </si>
  <si>
    <t>19.06.204-03.07.2024</t>
  </si>
  <si>
    <t>15.04.2024- 25.04.2024</t>
  </si>
  <si>
    <t>25.04.2024г № 2404/006-22/86-П/ПВП</t>
  </si>
  <si>
    <t>25.04.2024г № 2404/006-22/86-П/АВП</t>
  </si>
  <si>
    <t>16.05.2024 № 10/40 на ЮЛ; 16.05.2024 № 10/41 на ДЛ; 16.05.2024 № 10/42 на ДЛ</t>
  </si>
  <si>
    <t>25.04.2024 № 10/85; 25.04.2024 № 10/86; 25.04.2024 № 10/86</t>
  </si>
  <si>
    <t>13.05.2024; 01.09.2024; 25.04.2025</t>
  </si>
  <si>
    <t>14.06.2024 №2405</t>
  </si>
  <si>
    <t>15.07.2024; 14.10.2024; 14.05.2025</t>
  </si>
  <si>
    <t>22.05.2024; 16.05.2024</t>
  </si>
  <si>
    <t>5000; 1000; предупреждение</t>
  </si>
  <si>
    <t>17.06.2024-27.06.2024</t>
  </si>
  <si>
    <t>27.06.2024 №2406</t>
  </si>
  <si>
    <t>10.07.2024 №64</t>
  </si>
  <si>
    <t>10.07.2024 № 64 нп ЮЛ</t>
  </si>
  <si>
    <t>04.07.2024 № 06/141</t>
  </si>
  <si>
    <t>04.07.2024 №06/230</t>
  </si>
  <si>
    <t>24.06.2024 №06/141</t>
  </si>
  <si>
    <t>24.06.2024 №06/44</t>
  </si>
  <si>
    <t>нарушения законодательства о противодействии коррупции</t>
  </si>
  <si>
    <t>03.06.2024 №02-48-2024</t>
  </si>
  <si>
    <t>01.11..2024</t>
  </si>
  <si>
    <t>17.04.2024 № 2404/005-22/53-В/ПИВ</t>
  </si>
  <si>
    <t>28.06.2024 №2406/005-22/258/ПВПР</t>
  </si>
  <si>
    <t>объявление предостережения (нарушение требований Федерального закона от 26.03.2003 года № 35-ФЗ "Об электроэнергетике")</t>
  </si>
  <si>
    <t>протокол от 27.04.2024 на ДЛ</t>
  </si>
  <si>
    <t xml:space="preserve">проверка полноты и достоверности предоставляемых страхователем сведений </t>
  </si>
  <si>
    <t>Антитеррористическая комиссия города Бийска</t>
  </si>
  <si>
    <t>ФФБУЗ "Центр гигиены и эпидемиологии"</t>
  </si>
  <si>
    <t>установить систему оповещения сотрудников и получателей услуг при совершении террористического акта</t>
  </si>
  <si>
    <t>рекомендации от 16.06.2024</t>
  </si>
  <si>
    <t>усилить  дез.режим, проветривание помещений</t>
  </si>
  <si>
    <t xml:space="preserve">соблюдения законодательства о защите прав граждан </t>
  </si>
  <si>
    <t>соблюдения законодательства мер социальной поддержки семей ( ежем. пос на ребенка; многодетным семьям для подготовки детей к школе; ден. выпл. из средств мат капитала)</t>
  </si>
  <si>
    <t>соблюдения прав инвалидов на доступ к объектам социальной и транспортной инфраструктуры</t>
  </si>
  <si>
    <t>2021-04.2024</t>
  </si>
  <si>
    <t xml:space="preserve">внеплановая проверка </t>
  </si>
  <si>
    <t>СУ СК России по АК</t>
  </si>
  <si>
    <t>по обращению гр. Б.В.В.</t>
  </si>
  <si>
    <t>Антитеррористическая комиссия</t>
  </si>
  <si>
    <t>05.07.2024 №2406/012-22/261-П/АВП</t>
  </si>
  <si>
    <t>05.07.2024 №2406/012-22/261-П/ПВП</t>
  </si>
  <si>
    <t>обеспечение сохранности объектов краевой собственности</t>
  </si>
  <si>
    <t>11.03.2024№02-48-2024</t>
  </si>
  <si>
    <t>24.06.2024/02-48-2024</t>
  </si>
  <si>
    <t>30.05.2024 № 109</t>
  </si>
  <si>
    <t>всего</t>
  </si>
  <si>
    <t>ПНИ</t>
  </si>
  <si>
    <t>ДПНИ</t>
  </si>
  <si>
    <t>Всего</t>
  </si>
  <si>
    <t>ПРЕДСТАВЛЕНИЯ</t>
  </si>
  <si>
    <t>ПРЕДПИСАНИЯ</t>
  </si>
  <si>
    <t>ПОСТАНОВЛЕНИЯ О ШТРАФАХ</t>
  </si>
  <si>
    <t>СУММА ШТРАФОВ</t>
  </si>
  <si>
    <t>Прокуратура Октябрьского района                                 г. Барнаула</t>
  </si>
  <si>
    <t>29.01.2024 №02-50-2024</t>
  </si>
  <si>
    <t>02.05.2024 №02-50-2024</t>
  </si>
  <si>
    <t>27.03.2024 №02-32-2024</t>
  </si>
  <si>
    <t>18.01.2024 №02-81-2024</t>
  </si>
  <si>
    <t>11.03.2024 №02-39-2024</t>
  </si>
  <si>
    <t>11.03.2024 №02-44-2024</t>
  </si>
  <si>
    <t>29.01.2024 №02-41-2024</t>
  </si>
  <si>
    <t>20.05.2024 №22-41-2024</t>
  </si>
  <si>
    <t xml:space="preserve">11.03.2024 №02-55-2024 </t>
  </si>
  <si>
    <t>11.03.2024 №02-60-2024</t>
  </si>
  <si>
    <t>16.05.2024 №02-46-2024</t>
  </si>
  <si>
    <t>12.05.2024 №02-19-2024</t>
  </si>
  <si>
    <t>07.06.2024 №02-19-2024</t>
  </si>
  <si>
    <t>11.03.2023 №02-45-2024</t>
  </si>
  <si>
    <t>09.04.2024 №02-45-2024</t>
  </si>
  <si>
    <t>11.03.2024 №02-47-2024</t>
  </si>
  <si>
    <t>12.04.2024 №02-47-2024</t>
  </si>
  <si>
    <t>11.03.2024 №02-50-2024/36</t>
  </si>
  <si>
    <t>02.04.2024 №02-50-2024/68</t>
  </si>
  <si>
    <t>10.01.2024 №02-41-2024</t>
  </si>
  <si>
    <t>10.04.2024 № 10/487</t>
  </si>
  <si>
    <t>КГБСУСО "Тальменский психоневрологический интернат"</t>
  </si>
  <si>
    <t>предупреждение (ДЛ)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</si>
</sst>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/mm/yy;@"/>
    <numFmt numFmtId="169" formatCode="_-* #,##0\ _₽_-;\-* #,##0\ _₽_-;_-* &quot;-&quot;??\ _₽_-;_-@_-"/>
  </numFmts>
  <fonts count="4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8" fillId="0" borderId="0" applyFont="0" applyFill="0" applyBorder="0" applyAlignment="0" applyProtection="0"/>
  </cellStyleXfs>
  <cellXfs count="912">
    <xf numFmtId="0" fontId="0" fillId="0" borderId="0" xfId="0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" fillId="0" borderId="0" xfId="0" applyFont="1" applyFill="1"/>
    <xf numFmtId="0" fontId="7" fillId="0" borderId="9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17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17" fontId="1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1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17" fontId="9" fillId="0" borderId="15" xfId="0" applyNumberFormat="1" applyFont="1" applyFill="1" applyBorder="1" applyAlignment="1">
      <alignment horizontal="center" vertical="center"/>
    </xf>
    <xf numFmtId="17" fontId="9" fillId="0" borderId="9" xfId="0" applyNumberFormat="1" applyFont="1" applyFill="1" applyBorder="1" applyAlignment="1">
      <alignment horizontal="center" vertical="center"/>
    </xf>
    <xf numFmtId="17" fontId="1" fillId="0" borderId="1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top" wrapText="1" shrinkToFit="1"/>
    </xf>
    <xf numFmtId="0" fontId="1" fillId="0" borderId="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 vertical="top"/>
    </xf>
    <xf numFmtId="0" fontId="7" fillId="0" borderId="23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8" fillId="0" borderId="23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12" fillId="0" borderId="36" xfId="0" applyNumberFormat="1" applyFont="1" applyFill="1" applyBorder="1" applyAlignment="1">
      <alignment horizontal="center" vertical="center" wrapText="1"/>
    </xf>
    <xf numFmtId="1" fontId="12" fillId="0" borderId="38" xfId="0" applyNumberFormat="1" applyFont="1" applyFill="1" applyBorder="1" applyAlignment="1">
      <alignment horizontal="center" vertical="center" wrapText="1"/>
    </xf>
    <xf numFmtId="1" fontId="12" fillId="0" borderId="35" xfId="0" applyNumberFormat="1" applyFont="1" applyFill="1" applyBorder="1" applyAlignment="1">
      <alignment horizontal="center" vertical="center" wrapText="1"/>
    </xf>
    <xf numFmtId="1" fontId="12" fillId="0" borderId="37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center" wrapText="1"/>
    </xf>
    <xf numFmtId="1" fontId="2" fillId="0" borderId="3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left" vertical="top" wrapText="1"/>
    </xf>
    <xf numFmtId="1" fontId="12" fillId="0" borderId="36" xfId="0" applyNumberFormat="1" applyFont="1" applyFill="1" applyBorder="1" applyAlignment="1">
      <alignment horizontal="center" vertical="top" wrapText="1"/>
    </xf>
    <xf numFmtId="1" fontId="12" fillId="0" borderId="38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/>
    <xf numFmtId="0" fontId="12" fillId="0" borderId="36" xfId="0" applyFont="1" applyFill="1" applyBorder="1"/>
    <xf numFmtId="1" fontId="23" fillId="0" borderId="14" xfId="0" applyNumberFormat="1" applyFont="1" applyFill="1" applyBorder="1" applyAlignment="1">
      <alignment horizontal="center" vertical="center" wrapText="1"/>
    </xf>
    <xf numFmtId="1" fontId="23" fillId="0" borderId="6" xfId="0" applyNumberFormat="1" applyFont="1" applyFill="1" applyBorder="1" applyAlignment="1">
      <alignment horizontal="center" vertical="center" wrapText="1"/>
    </xf>
    <xf numFmtId="1" fontId="28" fillId="0" borderId="1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top" wrapText="1"/>
    </xf>
    <xf numFmtId="17" fontId="9" fillId="0" borderId="40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vertical="center" wrapText="1"/>
    </xf>
    <xf numFmtId="0" fontId="9" fillId="0" borderId="0" xfId="0" applyFont="1" applyFill="1" applyAlignment="1"/>
    <xf numFmtId="0" fontId="9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9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" fillId="0" borderId="22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2" borderId="0" xfId="0" applyFont="1" applyFill="1"/>
    <xf numFmtId="17" fontId="2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56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 wrapText="1"/>
    </xf>
    <xf numFmtId="17" fontId="1" fillId="0" borderId="40" xfId="0" applyNumberFormat="1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14" fontId="1" fillId="0" borderId="1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1" fillId="0" borderId="57" xfId="0" applyFont="1" applyFill="1" applyBorder="1" applyAlignment="1">
      <alignment horizontal="center" vertical="center" wrapText="1"/>
    </xf>
    <xf numFmtId="14" fontId="1" fillId="0" borderId="57" xfId="0" applyNumberFormat="1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left" vertical="top" wrapText="1"/>
    </xf>
    <xf numFmtId="0" fontId="1" fillId="0" borderId="57" xfId="0" applyFont="1" applyBorder="1" applyAlignment="1">
      <alignment vertical="center" wrapText="1"/>
    </xf>
    <xf numFmtId="14" fontId="1" fillId="0" borderId="57" xfId="0" applyNumberFormat="1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vertical="top" wrapText="1"/>
    </xf>
    <xf numFmtId="0" fontId="1" fillId="0" borderId="57" xfId="0" applyFont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46" xfId="0" applyFont="1" applyBorder="1" applyAlignment="1">
      <alignment vertical="top" wrapText="1"/>
    </xf>
    <xf numFmtId="0" fontId="35" fillId="0" borderId="57" xfId="0" applyFont="1" applyBorder="1" applyAlignment="1">
      <alignment horizontal="center" vertical="center" wrapText="1"/>
    </xf>
    <xf numFmtId="0" fontId="1" fillId="0" borderId="57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5" fillId="2" borderId="0" xfId="0" applyFont="1" applyFill="1"/>
    <xf numFmtId="0" fontId="7" fillId="2" borderId="0" xfId="0" applyFont="1" applyFill="1"/>
    <xf numFmtId="0" fontId="7" fillId="2" borderId="3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17" fontId="9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1" fillId="0" borderId="57" xfId="0" applyFont="1" applyFill="1" applyBorder="1" applyAlignment="1">
      <alignment wrapText="1"/>
    </xf>
    <xf numFmtId="0" fontId="1" fillId="0" borderId="57" xfId="0" applyFont="1" applyFill="1" applyBorder="1" applyAlignment="1">
      <alignment horizontal="left" vertical="center" wrapText="1"/>
    </xf>
    <xf numFmtId="0" fontId="9" fillId="0" borderId="57" xfId="0" applyFont="1" applyFill="1" applyBorder="1"/>
    <xf numFmtId="17" fontId="1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17" fontId="9" fillId="0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7" fontId="1" fillId="0" borderId="10" xfId="0" applyNumberFormat="1" applyFont="1" applyFill="1" applyBorder="1" applyAlignment="1">
      <alignment horizontal="center" vertical="center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7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top" wrapText="1"/>
    </xf>
    <xf numFmtId="17" fontId="1" fillId="0" borderId="40" xfId="0" applyNumberFormat="1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top" wrapText="1"/>
    </xf>
    <xf numFmtId="17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top" wrapText="1"/>
    </xf>
    <xf numFmtId="0" fontId="9" fillId="0" borderId="46" xfId="0" applyFont="1" applyFill="1" applyBorder="1"/>
    <xf numFmtId="0" fontId="1" fillId="0" borderId="59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0" fontId="30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17" fontId="1" fillId="0" borderId="61" xfId="0" applyNumberFormat="1" applyFont="1" applyFill="1" applyBorder="1" applyAlignment="1">
      <alignment horizontal="center" vertical="center"/>
    </xf>
    <xf numFmtId="14" fontId="1" fillId="0" borderId="59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left" vertical="top" wrapText="1"/>
    </xf>
    <xf numFmtId="0" fontId="6" fillId="0" borderId="5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wrapText="1"/>
    </xf>
    <xf numFmtId="0" fontId="1" fillId="0" borderId="4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vertical="top" wrapText="1"/>
    </xf>
    <xf numFmtId="0" fontId="1" fillId="0" borderId="57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14" fontId="1" fillId="0" borderId="64" xfId="0" applyNumberFormat="1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left" vertical="top" wrapText="1"/>
    </xf>
    <xf numFmtId="0" fontId="1" fillId="0" borderId="62" xfId="0" applyFont="1" applyFill="1" applyBorder="1" applyAlignment="1">
      <alignment horizontal="left" vertical="top" wrapText="1"/>
    </xf>
    <xf numFmtId="14" fontId="1" fillId="0" borderId="57" xfId="0" applyNumberFormat="1" applyFont="1" applyBorder="1" applyAlignment="1">
      <alignment vertical="center" wrapText="1"/>
    </xf>
    <xf numFmtId="14" fontId="1" fillId="0" borderId="64" xfId="0" applyNumberFormat="1" applyFont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17" fontId="1" fillId="0" borderId="57" xfId="0" applyNumberFormat="1" applyFont="1" applyBorder="1" applyAlignment="1">
      <alignment horizontal="center" vertical="center" wrapText="1"/>
    </xf>
    <xf numFmtId="17" fontId="1" fillId="0" borderId="64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1" fillId="0" borderId="66" xfId="0" applyFont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vertical="center" wrapText="1"/>
    </xf>
    <xf numFmtId="0" fontId="0" fillId="0" borderId="57" xfId="0" applyFill="1" applyBorder="1" applyAlignment="1">
      <alignment vertical="center" wrapText="1"/>
    </xf>
    <xf numFmtId="14" fontId="1" fillId="0" borderId="66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vertical="center" wrapText="1"/>
    </xf>
    <xf numFmtId="14" fontId="0" fillId="0" borderId="57" xfId="0" applyNumberFormat="1" applyFill="1" applyBorder="1" applyAlignment="1">
      <alignment wrapText="1"/>
    </xf>
    <xf numFmtId="0" fontId="0" fillId="0" borderId="57" xfId="0" applyFill="1" applyBorder="1" applyAlignment="1">
      <alignment wrapText="1"/>
    </xf>
    <xf numFmtId="0" fontId="1" fillId="0" borderId="66" xfId="0" applyFont="1" applyFill="1" applyBorder="1" applyAlignment="1">
      <alignment horizontal="left" vertical="top" wrapText="1"/>
    </xf>
    <xf numFmtId="0" fontId="1" fillId="0" borderId="66" xfId="0" applyFont="1" applyBorder="1" applyAlignment="1">
      <alignment wrapText="1"/>
    </xf>
    <xf numFmtId="49" fontId="1" fillId="0" borderId="66" xfId="0" applyNumberFormat="1" applyFont="1" applyBorder="1" applyAlignment="1">
      <alignment horizontal="center" vertical="center" wrapText="1"/>
    </xf>
    <xf numFmtId="14" fontId="14" fillId="0" borderId="57" xfId="0" applyNumberFormat="1" applyFont="1" applyFill="1" applyBorder="1" applyAlignment="1">
      <alignment horizontal="center" vertical="center" wrapText="1"/>
    </xf>
    <xf numFmtId="14" fontId="1" fillId="0" borderId="57" xfId="0" applyNumberFormat="1" applyFont="1" applyBorder="1" applyAlignment="1">
      <alignment vertical="top" wrapText="1"/>
    </xf>
    <xf numFmtId="2" fontId="1" fillId="0" borderId="57" xfId="0" applyNumberFormat="1" applyFont="1" applyBorder="1" applyAlignment="1">
      <alignment horizontal="center" vertical="center" wrapText="1"/>
    </xf>
    <xf numFmtId="0" fontId="1" fillId="0" borderId="58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0" fontId="0" fillId="0" borderId="57" xfId="0" applyFill="1" applyBorder="1" applyAlignment="1">
      <alignment horizontal="center" wrapText="1"/>
    </xf>
    <xf numFmtId="0" fontId="1" fillId="0" borderId="57" xfId="0" applyNumberFormat="1" applyFont="1" applyFill="1" applyBorder="1" applyAlignment="1">
      <alignment horizontal="center" vertical="center" wrapText="1"/>
    </xf>
    <xf numFmtId="49" fontId="1" fillId="0" borderId="57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1" fontId="2" fillId="0" borderId="66" xfId="0" applyNumberFormat="1" applyFont="1" applyFill="1" applyBorder="1" applyAlignment="1">
      <alignment horizontal="center" vertical="center" wrapText="1"/>
    </xf>
    <xf numFmtId="1" fontId="12" fillId="0" borderId="46" xfId="0" applyNumberFormat="1" applyFont="1" applyFill="1" applyBorder="1" applyAlignment="1">
      <alignment horizontal="center" vertical="center" wrapText="1"/>
    </xf>
    <xf numFmtId="1" fontId="2" fillId="0" borderId="57" xfId="0" applyNumberFormat="1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top" wrapText="1" shrinkToFit="1"/>
    </xf>
    <xf numFmtId="3" fontId="1" fillId="0" borderId="57" xfId="0" applyNumberFormat="1" applyFont="1" applyBorder="1" applyAlignment="1">
      <alignment horizontal="left" vertical="center" wrapText="1"/>
    </xf>
    <xf numFmtId="0" fontId="0" fillId="0" borderId="57" xfId="0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14" fontId="2" fillId="0" borderId="57" xfId="0" applyNumberFormat="1" applyFont="1" applyFill="1" applyBorder="1" applyAlignment="1">
      <alignment horizontal="center" vertical="center" wrapText="1"/>
    </xf>
    <xf numFmtId="14" fontId="1" fillId="0" borderId="57" xfId="0" applyNumberFormat="1" applyFont="1" applyBorder="1" applyAlignment="1">
      <alignment horizontal="center" vertical="center"/>
    </xf>
    <xf numFmtId="0" fontId="1" fillId="0" borderId="57" xfId="0" applyFont="1" applyFill="1" applyBorder="1" applyAlignment="1">
      <alignment horizontal="justify" vertical="top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1" fillId="0" borderId="57" xfId="0" applyFont="1" applyFill="1" applyBorder="1"/>
    <xf numFmtId="14" fontId="1" fillId="0" borderId="57" xfId="0" applyNumberFormat="1" applyFont="1" applyFill="1" applyBorder="1" applyAlignment="1">
      <alignment horizontal="left" vertical="top" wrapText="1"/>
    </xf>
    <xf numFmtId="0" fontId="1" fillId="0" borderId="66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0" fontId="1" fillId="2" borderId="5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14" fontId="1" fillId="0" borderId="66" xfId="0" applyNumberFormat="1" applyFont="1" applyBorder="1" applyAlignment="1">
      <alignment horizontal="center" wrapText="1"/>
    </xf>
    <xf numFmtId="0" fontId="1" fillId="0" borderId="64" xfId="0" applyFont="1" applyFill="1" applyBorder="1" applyAlignment="1">
      <alignment horizontal="center" vertical="top"/>
    </xf>
    <xf numFmtId="0" fontId="1" fillId="0" borderId="41" xfId="0" applyFont="1" applyBorder="1" applyAlignment="1">
      <alignment horizontal="left" vertical="top" wrapText="1"/>
    </xf>
    <xf numFmtId="0" fontId="1" fillId="0" borderId="57" xfId="0" applyNumberFormat="1" applyFont="1" applyFill="1" applyBorder="1" applyAlignment="1">
      <alignment wrapText="1"/>
    </xf>
    <xf numFmtId="17" fontId="9" fillId="0" borderId="40" xfId="0" applyNumberFormat="1" applyFont="1" applyFill="1" applyBorder="1" applyAlignment="1">
      <alignment horizontal="center" vertical="center"/>
    </xf>
    <xf numFmtId="14" fontId="1" fillId="0" borderId="66" xfId="0" applyNumberFormat="1" applyFont="1" applyFill="1" applyBorder="1" applyAlignment="1">
      <alignment vertical="center" wrapText="1"/>
    </xf>
    <xf numFmtId="14" fontId="1" fillId="0" borderId="66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vertical="center" wrapText="1"/>
    </xf>
    <xf numFmtId="0" fontId="0" fillId="0" borderId="66" xfId="0" applyFill="1" applyBorder="1"/>
    <xf numFmtId="0" fontId="1" fillId="0" borderId="6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14" fontId="1" fillId="0" borderId="57" xfId="0" applyNumberFormat="1" applyFont="1" applyFill="1" applyBorder="1" applyAlignment="1">
      <alignment horizontal="center" vertical="center"/>
    </xf>
    <xf numFmtId="2" fontId="34" fillId="0" borderId="46" xfId="0" applyNumberFormat="1" applyFont="1" applyBorder="1" applyAlignment="1">
      <alignment horizontal="left" vertical="top" wrapText="1"/>
    </xf>
    <xf numFmtId="14" fontId="1" fillId="0" borderId="5" xfId="0" applyNumberFormat="1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center" vertical="center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 applyProtection="1">
      <alignment horizontal="justify" vertical="top" wrapText="1"/>
      <protection locked="0"/>
    </xf>
    <xf numFmtId="16" fontId="1" fillId="0" borderId="5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justify" vertical="top" wrapText="1"/>
    </xf>
    <xf numFmtId="0" fontId="2" fillId="0" borderId="5" xfId="0" applyNumberFormat="1" applyFont="1" applyBorder="1" applyAlignment="1" applyProtection="1">
      <alignment horizontal="justify" vertical="top" wrapText="1"/>
      <protection locked="0"/>
    </xf>
    <xf numFmtId="164" fontId="1" fillId="0" borderId="57" xfId="0" applyNumberFormat="1" applyFont="1" applyBorder="1" applyAlignment="1">
      <alignment wrapText="1"/>
    </xf>
    <xf numFmtId="0" fontId="0" fillId="0" borderId="57" xfId="0" applyFill="1" applyBorder="1" applyAlignment="1">
      <alignment vertical="center"/>
    </xf>
    <xf numFmtId="0" fontId="9" fillId="0" borderId="57" xfId="0" applyFont="1" applyFill="1" applyBorder="1" applyAlignment="1">
      <alignment vertical="center" wrapText="1"/>
    </xf>
    <xf numFmtId="0" fontId="1" fillId="0" borderId="63" xfId="0" applyFont="1" applyBorder="1" applyAlignment="1">
      <alignment horizontal="left" vertical="top" wrapText="1"/>
    </xf>
    <xf numFmtId="0" fontId="1" fillId="0" borderId="64" xfId="0" applyFont="1" applyFill="1" applyBorder="1" applyAlignment="1">
      <alignment vertical="top" wrapText="1"/>
    </xf>
    <xf numFmtId="0" fontId="1" fillId="0" borderId="64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 shrinkToFit="1"/>
    </xf>
    <xf numFmtId="0" fontId="1" fillId="0" borderId="46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67" xfId="0" applyFont="1" applyBorder="1" applyAlignment="1">
      <alignment horizontal="left" vertical="top" wrapText="1"/>
    </xf>
    <xf numFmtId="0" fontId="32" fillId="0" borderId="57" xfId="0" applyFont="1" applyFill="1" applyBorder="1" applyAlignment="1">
      <alignment horizontal="center" vertical="center" wrapText="1" shrinkToFit="1"/>
    </xf>
    <xf numFmtId="14" fontId="1" fillId="0" borderId="57" xfId="0" applyNumberFormat="1" applyFont="1" applyFill="1" applyBorder="1" applyAlignment="1">
      <alignment horizontal="center" vertical="center" wrapText="1" shrinkToFit="1"/>
    </xf>
    <xf numFmtId="0" fontId="0" fillId="0" borderId="57" xfId="0" applyFill="1" applyBorder="1" applyAlignment="1">
      <alignment horizontal="center" vertical="center" wrapText="1" shrinkToFit="1"/>
    </xf>
    <xf numFmtId="0" fontId="32" fillId="0" borderId="57" xfId="0" applyFont="1" applyFill="1" applyBorder="1" applyAlignment="1">
      <alignment horizontal="center" vertical="top" wrapText="1" shrinkToFit="1"/>
    </xf>
    <xf numFmtId="0" fontId="33" fillId="0" borderId="57" xfId="0" applyFont="1" applyFill="1" applyBorder="1" applyAlignment="1">
      <alignment horizontal="center" vertical="top" wrapText="1" shrinkToFit="1"/>
    </xf>
    <xf numFmtId="14" fontId="22" fillId="0" borderId="57" xfId="0" applyNumberFormat="1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top"/>
    </xf>
    <xf numFmtId="0" fontId="29" fillId="0" borderId="57" xfId="0" applyFont="1" applyFill="1" applyBorder="1" applyAlignment="1">
      <alignment horizontal="center" vertical="center" wrapText="1"/>
    </xf>
    <xf numFmtId="0" fontId="0" fillId="0" borderId="64" xfId="0" applyFill="1" applyBorder="1" applyAlignment="1">
      <alignment wrapText="1"/>
    </xf>
    <xf numFmtId="0" fontId="0" fillId="0" borderId="5" xfId="0" applyFont="1" applyFill="1" applyBorder="1" applyAlignment="1">
      <alignment horizontal="left" vertical="top" wrapText="1"/>
    </xf>
    <xf numFmtId="0" fontId="1" fillId="0" borderId="5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vertical="top" wrapText="1"/>
    </xf>
    <xf numFmtId="0" fontId="1" fillId="0" borderId="57" xfId="0" applyFont="1" applyFill="1" applyBorder="1" applyAlignment="1">
      <alignment horizontal="center" vertical="center" wrapText="1"/>
    </xf>
    <xf numFmtId="14" fontId="1" fillId="0" borderId="57" xfId="0" applyNumberFormat="1" applyFont="1" applyFill="1" applyBorder="1" applyAlignment="1">
      <alignment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wrapText="1"/>
    </xf>
    <xf numFmtId="0" fontId="1" fillId="0" borderId="60" xfId="0" applyFont="1" applyFill="1" applyBorder="1" applyAlignment="1">
      <alignment wrapText="1"/>
    </xf>
    <xf numFmtId="0" fontId="1" fillId="0" borderId="6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57" xfId="0" applyNumberFormat="1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57" xfId="0" applyNumberFormat="1" applyFont="1" applyBorder="1" applyAlignment="1">
      <alignment wrapText="1"/>
    </xf>
    <xf numFmtId="0" fontId="1" fillId="0" borderId="57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0" fillId="0" borderId="57" xfId="0" applyBorder="1" applyAlignment="1">
      <alignment vertical="top" wrapText="1"/>
    </xf>
    <xf numFmtId="0" fontId="1" fillId="0" borderId="57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57" xfId="0" applyNumberFormat="1" applyFont="1" applyBorder="1" applyAlignment="1" applyProtection="1">
      <alignment horizontal="center" vertical="center"/>
      <protection locked="0"/>
    </xf>
    <xf numFmtId="0" fontId="1" fillId="0" borderId="57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14" fontId="9" fillId="0" borderId="57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wrapText="1"/>
    </xf>
    <xf numFmtId="14" fontId="1" fillId="0" borderId="57" xfId="0" applyNumberFormat="1" applyFont="1" applyFill="1" applyBorder="1" applyAlignment="1">
      <alignment vertical="top" wrapText="1"/>
    </xf>
    <xf numFmtId="0" fontId="9" fillId="0" borderId="57" xfId="0" applyFont="1" applyFill="1" applyBorder="1" applyAlignment="1">
      <alignment wrapText="1"/>
    </xf>
    <xf numFmtId="14" fontId="1" fillId="0" borderId="66" xfId="0" applyNumberFormat="1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14" fontId="1" fillId="0" borderId="8" xfId="0" applyNumberFormat="1" applyFont="1" applyFill="1" applyBorder="1" applyAlignment="1">
      <alignment horizontal="center" vertical="top" wrapText="1"/>
    </xf>
    <xf numFmtId="14" fontId="32" fillId="0" borderId="57" xfId="0" applyNumberFormat="1" applyFont="1" applyFill="1" applyBorder="1" applyAlignment="1">
      <alignment horizontal="center" vertical="top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57" xfId="0" applyNumberFormat="1" applyFont="1" applyBorder="1" applyAlignment="1">
      <alignment horizontal="center" vertical="top" wrapText="1"/>
    </xf>
    <xf numFmtId="0" fontId="37" fillId="0" borderId="64" xfId="0" applyFont="1" applyFill="1" applyBorder="1" applyAlignment="1">
      <alignment horizontal="center" vertical="center" wrapText="1"/>
    </xf>
    <xf numFmtId="14" fontId="1" fillId="0" borderId="57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2" borderId="57" xfId="0" applyFont="1" applyFill="1" applyBorder="1" applyAlignment="1">
      <alignment horizontal="center" vertical="top" wrapText="1"/>
    </xf>
    <xf numFmtId="0" fontId="1" fillId="0" borderId="57" xfId="0" applyFont="1" applyBorder="1" applyAlignment="1" applyProtection="1">
      <alignment horizontal="center" vertical="top" wrapText="1"/>
      <protection locked="0"/>
    </xf>
    <xf numFmtId="0" fontId="1" fillId="0" borderId="6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top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8" xfId="0" applyFont="1" applyFill="1" applyBorder="1" applyAlignment="1">
      <alignment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14" fontId="1" fillId="0" borderId="69" xfId="0" applyNumberFormat="1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wrapText="1"/>
    </xf>
    <xf numFmtId="0" fontId="1" fillId="0" borderId="69" xfId="0" applyFont="1" applyFill="1" applyBorder="1" applyAlignment="1">
      <alignment horizontal="left" vertical="top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14" fontId="1" fillId="2" borderId="57" xfId="0" applyNumberFormat="1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17" fontId="9" fillId="0" borderId="68" xfId="0" applyNumberFormat="1" applyFont="1" applyFill="1" applyBorder="1" applyAlignment="1">
      <alignment horizontal="center" vertical="center" wrapText="1"/>
    </xf>
    <xf numFmtId="0" fontId="1" fillId="0" borderId="64" xfId="0" applyFont="1" applyBorder="1" applyAlignment="1">
      <alignment wrapText="1"/>
    </xf>
    <xf numFmtId="14" fontId="1" fillId="0" borderId="65" xfId="0" applyNumberFormat="1" applyFont="1" applyBorder="1" applyAlignment="1">
      <alignment horizontal="center" vertical="top" wrapText="1"/>
    </xf>
    <xf numFmtId="0" fontId="0" fillId="0" borderId="71" xfId="0" applyBorder="1" applyAlignment="1">
      <alignment horizontal="center" vertical="top" wrapText="1"/>
    </xf>
    <xf numFmtId="14" fontId="1" fillId="0" borderId="64" xfId="0" applyNumberFormat="1" applyFont="1" applyBorder="1" applyAlignment="1">
      <alignment vertical="top" wrapText="1"/>
    </xf>
    <xf numFmtId="0" fontId="1" fillId="0" borderId="13" xfId="0" applyFont="1" applyFill="1" applyBorder="1" applyAlignment="1">
      <alignment horizontal="left" vertical="top" wrapText="1"/>
    </xf>
    <xf numFmtId="0" fontId="10" fillId="0" borderId="72" xfId="0" applyFont="1" applyFill="1" applyBorder="1" applyAlignment="1">
      <alignment vertical="center" wrapText="1"/>
    </xf>
    <xf numFmtId="14" fontId="1" fillId="0" borderId="69" xfId="0" applyNumberFormat="1" applyFont="1" applyBorder="1" applyAlignment="1">
      <alignment horizontal="center" vertical="center" wrapText="1"/>
    </xf>
    <xf numFmtId="0" fontId="1" fillId="0" borderId="69" xfId="0" applyFont="1" applyBorder="1" applyAlignment="1">
      <alignment wrapText="1"/>
    </xf>
    <xf numFmtId="0" fontId="1" fillId="0" borderId="69" xfId="0" applyFont="1" applyBorder="1" applyAlignment="1">
      <alignment horizontal="left" vertical="top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7" fontId="1" fillId="0" borderId="61" xfId="0" applyNumberFormat="1" applyFont="1" applyFill="1" applyBorder="1" applyAlignment="1">
      <alignment horizontal="center" vertical="center" wrapText="1"/>
    </xf>
    <xf numFmtId="14" fontId="1" fillId="0" borderId="64" xfId="0" applyNumberFormat="1" applyFont="1" applyFill="1" applyBorder="1" applyAlignment="1">
      <alignment horizontal="center" vertical="top" wrapText="1"/>
    </xf>
    <xf numFmtId="14" fontId="0" fillId="0" borderId="69" xfId="0" applyNumberFormat="1" applyFill="1" applyBorder="1" applyAlignment="1">
      <alignment wrapText="1"/>
    </xf>
    <xf numFmtId="0" fontId="0" fillId="0" borderId="69" xfId="0" applyFill="1" applyBorder="1" applyAlignment="1">
      <alignment wrapText="1"/>
    </xf>
    <xf numFmtId="0" fontId="1" fillId="0" borderId="41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 shrinkToFit="1"/>
    </xf>
    <xf numFmtId="0" fontId="1" fillId="0" borderId="57" xfId="0" applyFont="1" applyFill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14" fontId="1" fillId="0" borderId="57" xfId="0" applyNumberFormat="1" applyFont="1" applyBorder="1" applyAlignment="1">
      <alignment horizontal="left" vertical="top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0" fillId="0" borderId="60" xfId="0" applyBorder="1" applyAlignment="1">
      <alignment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0" fillId="0" borderId="64" xfId="0" applyBorder="1" applyAlignment="1">
      <alignment wrapText="1"/>
    </xf>
    <xf numFmtId="0" fontId="1" fillId="0" borderId="70" xfId="0" applyFont="1" applyBorder="1" applyAlignment="1">
      <alignment vertical="center" wrapText="1"/>
    </xf>
    <xf numFmtId="14" fontId="1" fillId="0" borderId="64" xfId="0" applyNumberFormat="1" applyFont="1" applyBorder="1" applyAlignment="1">
      <alignment horizontal="center" vertical="top" wrapText="1"/>
    </xf>
    <xf numFmtId="0" fontId="1" fillId="0" borderId="65" xfId="0" applyFont="1" applyBorder="1" applyAlignment="1">
      <alignment horizontal="left" vertical="top" wrapText="1"/>
    </xf>
    <xf numFmtId="0" fontId="35" fillId="0" borderId="64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17" fontId="1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14" fontId="1" fillId="0" borderId="69" xfId="0" applyNumberFormat="1" applyFont="1" applyFill="1" applyBorder="1" applyAlignment="1">
      <alignment horizontal="center" vertical="top" wrapText="1"/>
    </xf>
    <xf numFmtId="0" fontId="1" fillId="0" borderId="70" xfId="0" applyFont="1" applyFill="1" applyBorder="1" applyAlignment="1">
      <alignment horizontal="left" vertical="top" wrapText="1"/>
    </xf>
    <xf numFmtId="17" fontId="9" fillId="0" borderId="61" xfId="0" applyNumberFormat="1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vertical="top" wrapText="1"/>
    </xf>
    <xf numFmtId="0" fontId="1" fillId="0" borderId="71" xfId="0" applyFont="1" applyFill="1" applyBorder="1" applyAlignment="1">
      <alignment vertical="top" wrapText="1"/>
    </xf>
    <xf numFmtId="14" fontId="1" fillId="0" borderId="64" xfId="0" applyNumberFormat="1" applyFont="1" applyFill="1" applyBorder="1" applyAlignment="1">
      <alignment horizontal="left" vertical="top" wrapText="1"/>
    </xf>
    <xf numFmtId="14" fontId="1" fillId="0" borderId="69" xfId="0" applyNumberFormat="1" applyFont="1" applyFill="1" applyBorder="1" applyAlignment="1">
      <alignment vertical="center" wrapText="1"/>
    </xf>
    <xf numFmtId="14" fontId="1" fillId="0" borderId="69" xfId="0" applyNumberFormat="1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vertical="center" wrapText="1"/>
    </xf>
    <xf numFmtId="0" fontId="0" fillId="0" borderId="69" xfId="0" applyFill="1" applyBorder="1"/>
    <xf numFmtId="0" fontId="1" fillId="0" borderId="57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0" xfId="0" applyFont="1" applyBorder="1" applyAlignment="1">
      <alignment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4" fontId="1" fillId="0" borderId="69" xfId="0" applyNumberFormat="1" applyFont="1" applyFill="1" applyBorder="1" applyAlignment="1">
      <alignment horizontal="left" vertical="top" wrapText="1"/>
    </xf>
    <xf numFmtId="0" fontId="7" fillId="0" borderId="5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17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/>
    <xf numFmtId="0" fontId="1" fillId="0" borderId="8" xfId="0" applyFont="1" applyFill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0" fillId="0" borderId="70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14" fontId="1" fillId="0" borderId="58" xfId="0" applyNumberFormat="1" applyFont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15" fillId="0" borderId="2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vertical="center" wrapText="1"/>
    </xf>
    <xf numFmtId="0" fontId="0" fillId="0" borderId="69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vertical="center" wrapText="1"/>
    </xf>
    <xf numFmtId="0" fontId="2" fillId="0" borderId="64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0" xfId="0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" fillId="0" borderId="58" xfId="0" applyFont="1" applyFill="1" applyBorder="1" applyAlignment="1">
      <alignment vertical="top" wrapText="1"/>
    </xf>
    <xf numFmtId="0" fontId="1" fillId="0" borderId="60" xfId="0" applyFont="1" applyFill="1" applyBorder="1" applyAlignment="1">
      <alignment vertical="top" wrapText="1"/>
    </xf>
    <xf numFmtId="0" fontId="1" fillId="0" borderId="5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29" fillId="0" borderId="70" xfId="0" applyFont="1" applyFill="1" applyBorder="1" applyAlignment="1">
      <alignment horizontal="center" vertical="center" wrapText="1"/>
    </xf>
    <xf numFmtId="0" fontId="29" fillId="0" borderId="69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37" fillId="0" borderId="6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7" fillId="0" borderId="69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/>
    <xf numFmtId="0" fontId="1" fillId="0" borderId="64" xfId="0" applyFont="1" applyFill="1" applyBorder="1" applyAlignment="1"/>
    <xf numFmtId="0" fontId="0" fillId="0" borderId="6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wrapText="1"/>
    </xf>
    <xf numFmtId="0" fontId="0" fillId="0" borderId="69" xfId="0" applyBorder="1" applyAlignment="1">
      <alignment horizontal="center" wrapText="1"/>
    </xf>
    <xf numFmtId="0" fontId="2" fillId="2" borderId="64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0" fontId="15" fillId="0" borderId="5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52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/>
    <xf numFmtId="0" fontId="1" fillId="0" borderId="55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" fillId="0" borderId="64" xfId="0" applyNumberFormat="1" applyFont="1" applyFill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wrapText="1"/>
    </xf>
    <xf numFmtId="0" fontId="0" fillId="0" borderId="26" xfId="0" applyFill="1" applyBorder="1" applyAlignment="1"/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/>
    <xf numFmtId="1" fontId="1" fillId="0" borderId="3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/>
    </xf>
    <xf numFmtId="1" fontId="27" fillId="0" borderId="16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/>
    <xf numFmtId="0" fontId="17" fillId="0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/>
    <xf numFmtId="0" fontId="3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/>
    <xf numFmtId="0" fontId="17" fillId="0" borderId="3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17" fontId="9" fillId="0" borderId="61" xfId="0" applyNumberFormat="1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vertical="center" wrapText="1"/>
    </xf>
    <xf numFmtId="17" fontId="9" fillId="0" borderId="57" xfId="0" applyNumberFormat="1" applyFont="1" applyFill="1" applyBorder="1" applyAlignment="1">
      <alignment horizontal="center" vertical="center" wrapText="1"/>
    </xf>
    <xf numFmtId="2" fontId="1" fillId="0" borderId="57" xfId="0" applyNumberFormat="1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/>
    </xf>
    <xf numFmtId="0" fontId="39" fillId="0" borderId="57" xfId="0" applyFont="1" applyFill="1" applyBorder="1" applyAlignment="1">
      <alignment horizontal="center" vertical="center"/>
    </xf>
    <xf numFmtId="2" fontId="9" fillId="0" borderId="57" xfId="0" applyNumberFormat="1" applyFont="1" applyFill="1" applyBorder="1" applyAlignment="1">
      <alignment horizontal="center" vertical="center"/>
    </xf>
    <xf numFmtId="2" fontId="1" fillId="0" borderId="57" xfId="0" applyNumberFormat="1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2" fontId="1" fillId="0" borderId="57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/>
    <xf numFmtId="2" fontId="1" fillId="0" borderId="8" xfId="0" applyNumberFormat="1" applyFont="1" applyFill="1" applyBorder="1" applyAlignment="1">
      <alignment horizontal="center" vertical="center"/>
    </xf>
    <xf numFmtId="2" fontId="1" fillId="0" borderId="69" xfId="0" applyNumberFormat="1" applyFont="1" applyFill="1" applyBorder="1" applyAlignment="1">
      <alignment horizontal="center" vertical="center" wrapText="1"/>
    </xf>
    <xf numFmtId="2" fontId="1" fillId="0" borderId="57" xfId="0" applyNumberFormat="1" applyFont="1" applyBorder="1" applyAlignment="1">
      <alignment wrapText="1"/>
    </xf>
    <xf numFmtId="2" fontId="1" fillId="0" borderId="64" xfId="0" applyNumberFormat="1" applyFont="1" applyFill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2" fontId="20" fillId="0" borderId="57" xfId="0" applyNumberFormat="1" applyFont="1" applyFill="1" applyBorder="1" applyAlignment="1">
      <alignment horizontal="center" vertical="center"/>
    </xf>
    <xf numFmtId="2" fontId="9" fillId="0" borderId="0" xfId="0" applyNumberFormat="1" applyFont="1" applyFill="1"/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57" xfId="0" applyNumberFormat="1" applyFont="1" applyBorder="1" applyAlignment="1">
      <alignment vertical="center" wrapText="1"/>
    </xf>
    <xf numFmtId="2" fontId="0" fillId="0" borderId="57" xfId="0" applyNumberFormat="1" applyFill="1" applyBorder="1" applyAlignment="1">
      <alignment vertical="center"/>
    </xf>
    <xf numFmtId="2" fontId="1" fillId="0" borderId="57" xfId="0" applyNumberFormat="1" applyFont="1" applyFill="1" applyBorder="1" applyAlignment="1">
      <alignment wrapText="1"/>
    </xf>
    <xf numFmtId="0" fontId="1" fillId="0" borderId="64" xfId="0" applyFont="1" applyBorder="1" applyAlignment="1">
      <alignment horizontal="center" vertical="top" wrapText="1"/>
    </xf>
    <xf numFmtId="2" fontId="1" fillId="0" borderId="8" xfId="0" applyNumberFormat="1" applyFont="1" applyFill="1" applyBorder="1" applyAlignment="1">
      <alignment horizontal="center" vertical="top"/>
    </xf>
    <xf numFmtId="2" fontId="1" fillId="0" borderId="69" xfId="0" applyNumberFormat="1" applyFont="1" applyFill="1" applyBorder="1" applyAlignment="1">
      <alignment vertical="center" wrapText="1"/>
    </xf>
    <xf numFmtId="2" fontId="1" fillId="0" borderId="69" xfId="0" applyNumberFormat="1" applyFont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vertical="top" wrapText="1"/>
    </xf>
    <xf numFmtId="2" fontId="1" fillId="0" borderId="8" xfId="0" applyNumberFormat="1" applyFont="1" applyFill="1" applyBorder="1" applyAlignment="1">
      <alignment horizontal="center" vertical="top" wrapText="1"/>
    </xf>
    <xf numFmtId="1" fontId="40" fillId="0" borderId="57" xfId="0" applyNumberFormat="1" applyFont="1" applyFill="1" applyBorder="1" applyAlignment="1">
      <alignment horizontal="center" vertical="center"/>
    </xf>
    <xf numFmtId="1" fontId="20" fillId="0" borderId="57" xfId="0" applyNumberFormat="1" applyFont="1" applyFill="1" applyBorder="1" applyAlignment="1">
      <alignment horizontal="center" vertical="center"/>
    </xf>
    <xf numFmtId="1" fontId="9" fillId="0" borderId="0" xfId="0" applyNumberFormat="1" applyFont="1" applyFill="1"/>
    <xf numFmtId="1" fontId="1" fillId="0" borderId="8" xfId="0" applyNumberFormat="1" applyFont="1" applyFill="1" applyBorder="1" applyAlignment="1">
      <alignment horizontal="center" vertical="top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69" xfId="0" applyNumberFormat="1" applyFont="1" applyFill="1" applyBorder="1" applyAlignment="1">
      <alignment horizontal="center" vertical="center" wrapText="1"/>
    </xf>
    <xf numFmtId="1" fontId="1" fillId="0" borderId="57" xfId="0" applyNumberFormat="1" applyFont="1" applyFill="1" applyBorder="1" applyAlignment="1">
      <alignment horizontal="center" vertical="center" wrapText="1"/>
    </xf>
    <xf numFmtId="1" fontId="1" fillId="0" borderId="57" xfId="0" applyNumberFormat="1" applyFont="1" applyBorder="1" applyAlignment="1">
      <alignment horizontal="center" vertical="center" wrapText="1"/>
    </xf>
    <xf numFmtId="1" fontId="1" fillId="0" borderId="57" xfId="0" applyNumberFormat="1" applyFont="1" applyBorder="1" applyAlignment="1">
      <alignment vertical="center" wrapText="1"/>
    </xf>
    <xf numFmtId="1" fontId="32" fillId="0" borderId="57" xfId="0" applyNumberFormat="1" applyFont="1" applyFill="1" applyBorder="1" applyAlignment="1">
      <alignment horizontal="center" vertical="center" wrapText="1" shrinkToFit="1"/>
    </xf>
    <xf numFmtId="1" fontId="1" fillId="0" borderId="69" xfId="0" applyNumberFormat="1" applyFont="1" applyBorder="1" applyAlignment="1">
      <alignment horizontal="center" vertical="center" wrapText="1"/>
    </xf>
    <xf numFmtId="1" fontId="1" fillId="0" borderId="64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vertical="center" wrapText="1"/>
    </xf>
    <xf numFmtId="1" fontId="9" fillId="0" borderId="0" xfId="0" applyNumberFormat="1" applyFont="1" applyFill="1" applyAlignment="1">
      <alignment horizontal="center" vertical="center" wrapText="1"/>
    </xf>
    <xf numFmtId="1" fontId="9" fillId="0" borderId="57" xfId="0" applyNumberFormat="1" applyFont="1" applyFill="1" applyBorder="1"/>
    <xf numFmtId="1" fontId="0" fillId="0" borderId="57" xfId="0" applyNumberFormat="1" applyBorder="1" applyAlignment="1">
      <alignment wrapText="1"/>
    </xf>
    <xf numFmtId="1" fontId="0" fillId="0" borderId="64" xfId="0" applyNumberFormat="1" applyBorder="1" applyAlignment="1">
      <alignment wrapText="1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top" wrapText="1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69" xfId="0" applyNumberFormat="1" applyFont="1" applyFill="1" applyBorder="1" applyAlignment="1">
      <alignment horizontal="center" vertical="center" wrapText="1"/>
    </xf>
    <xf numFmtId="1" fontId="0" fillId="0" borderId="57" xfId="0" applyNumberFormat="1" applyFill="1" applyBorder="1" applyAlignment="1">
      <alignment horizontal="center" vertical="center" wrapText="1" shrinkToFit="1"/>
    </xf>
    <xf numFmtId="1" fontId="0" fillId="0" borderId="57" xfId="0" applyNumberFormat="1" applyFill="1" applyBorder="1" applyAlignment="1">
      <alignment horizontal="center" vertical="center" wrapText="1"/>
    </xf>
    <xf numFmtId="1" fontId="0" fillId="0" borderId="8" xfId="0" applyNumberFormat="1" applyBorder="1" applyAlignment="1">
      <alignment wrapText="1"/>
    </xf>
    <xf numFmtId="1" fontId="0" fillId="0" borderId="0" xfId="0" applyNumberFormat="1" applyBorder="1" applyAlignment="1">
      <alignment wrapText="1"/>
    </xf>
    <xf numFmtId="1" fontId="0" fillId="0" borderId="57" xfId="0" applyNumberFormat="1" applyFill="1" applyBorder="1" applyAlignment="1">
      <alignment horizontal="center" vertical="top" wrapText="1" shrinkToFit="1"/>
    </xf>
    <xf numFmtId="17" fontId="1" fillId="0" borderId="57" xfId="0" applyNumberFormat="1" applyFont="1" applyFill="1" applyBorder="1" applyAlignment="1">
      <alignment horizontal="center" vertical="center" wrapText="1"/>
    </xf>
    <xf numFmtId="0" fontId="37" fillId="0" borderId="57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" fontId="0" fillId="0" borderId="57" xfId="0" applyNumberFormat="1" applyBorder="1" applyAlignment="1">
      <alignment horizontal="center" vertical="center" wrapText="1"/>
    </xf>
    <xf numFmtId="1" fontId="20" fillId="0" borderId="0" xfId="0" applyNumberFormat="1" applyFont="1" applyFill="1" applyAlignment="1">
      <alignment horizontal="center" vertical="center"/>
    </xf>
    <xf numFmtId="1" fontId="1" fillId="0" borderId="64" xfId="0" applyNumberFormat="1" applyFont="1" applyFill="1" applyBorder="1" applyAlignment="1">
      <alignment horizontal="center" vertical="top"/>
    </xf>
    <xf numFmtId="1" fontId="1" fillId="0" borderId="57" xfId="0" applyNumberFormat="1" applyFont="1" applyBorder="1" applyAlignment="1">
      <alignment horizontal="left" vertical="center" wrapText="1"/>
    </xf>
    <xf numFmtId="1" fontId="1" fillId="0" borderId="57" xfId="0" applyNumberFormat="1" applyFont="1" applyFill="1" applyBorder="1" applyAlignment="1">
      <alignment wrapText="1"/>
    </xf>
    <xf numFmtId="1" fontId="1" fillId="0" borderId="57" xfId="0" applyNumberFormat="1" applyFont="1" applyFill="1" applyBorder="1" applyAlignment="1">
      <alignment vertical="center" wrapText="1"/>
    </xf>
    <xf numFmtId="1" fontId="1" fillId="0" borderId="57" xfId="0" applyNumberFormat="1" applyFont="1" applyFill="1" applyBorder="1" applyAlignment="1">
      <alignment horizontal="center" wrapText="1"/>
    </xf>
    <xf numFmtId="1" fontId="0" fillId="0" borderId="57" xfId="0" applyNumberFormat="1" applyFill="1" applyBorder="1" applyAlignment="1">
      <alignment wrapText="1"/>
    </xf>
    <xf numFmtId="1" fontId="1" fillId="0" borderId="57" xfId="0" applyNumberFormat="1" applyFont="1" applyBorder="1" applyAlignment="1">
      <alignment wrapText="1"/>
    </xf>
    <xf numFmtId="1" fontId="1" fillId="0" borderId="63" xfId="0" applyNumberFormat="1" applyFont="1" applyBorder="1" applyAlignment="1">
      <alignment horizontal="center" vertical="center" wrapText="1"/>
    </xf>
    <xf numFmtId="1" fontId="0" fillId="0" borderId="57" xfId="0" applyNumberForma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Alignment="1">
      <alignment vertical="center"/>
    </xf>
    <xf numFmtId="1" fontId="0" fillId="0" borderId="57" xfId="0" applyNumberForma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vertical="center" wrapText="1"/>
    </xf>
    <xf numFmtId="1" fontId="1" fillId="0" borderId="64" xfId="0" applyNumberFormat="1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 wrapText="1"/>
    </xf>
    <xf numFmtId="1" fontId="1" fillId="0" borderId="69" xfId="0" applyNumberFormat="1" applyFont="1" applyFill="1" applyBorder="1" applyAlignment="1">
      <alignment vertical="center" wrapText="1"/>
    </xf>
    <xf numFmtId="1" fontId="1" fillId="0" borderId="69" xfId="0" applyNumberFormat="1" applyFont="1" applyBorder="1" applyAlignment="1">
      <alignment vertical="center" wrapText="1"/>
    </xf>
    <xf numFmtId="1" fontId="1" fillId="0" borderId="64" xfId="0" applyNumberFormat="1" applyFont="1" applyBorder="1" applyAlignment="1">
      <alignment vertical="center" wrapText="1"/>
    </xf>
    <xf numFmtId="1" fontId="1" fillId="0" borderId="63" xfId="0" applyNumberFormat="1" applyFont="1" applyBorder="1" applyAlignment="1">
      <alignment vertical="center" wrapText="1"/>
    </xf>
    <xf numFmtId="1" fontId="1" fillId="0" borderId="8" xfId="0" applyNumberFormat="1" applyFont="1" applyFill="1" applyBorder="1" applyAlignment="1">
      <alignment vertical="center" wrapText="1"/>
    </xf>
    <xf numFmtId="1" fontId="20" fillId="0" borderId="57" xfId="0" applyNumberFormat="1" applyFont="1" applyFill="1" applyBorder="1" applyAlignment="1">
      <alignment vertical="center"/>
    </xf>
    <xf numFmtId="1" fontId="1" fillId="0" borderId="8" xfId="0" applyNumberFormat="1" applyFont="1" applyFill="1" applyBorder="1" applyAlignment="1">
      <alignment wrapText="1"/>
    </xf>
    <xf numFmtId="1" fontId="1" fillId="0" borderId="64" xfId="0" applyNumberFormat="1" applyFont="1" applyFill="1" applyBorder="1" applyAlignment="1">
      <alignment horizontal="center" vertical="top" wrapText="1"/>
    </xf>
    <xf numFmtId="1" fontId="0" fillId="0" borderId="69" xfId="0" applyNumberFormat="1" applyFill="1" applyBorder="1" applyAlignment="1">
      <alignment wrapText="1"/>
    </xf>
    <xf numFmtId="1" fontId="1" fillId="0" borderId="8" xfId="0" applyNumberFormat="1" applyFont="1" applyFill="1" applyBorder="1" applyAlignment="1">
      <alignment horizontal="center" vertical="center"/>
    </xf>
    <xf numFmtId="1" fontId="1" fillId="0" borderId="64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/>
    </xf>
    <xf numFmtId="1" fontId="1" fillId="2" borderId="57" xfId="0" applyNumberFormat="1" applyFont="1" applyFill="1" applyBorder="1" applyAlignment="1">
      <alignment horizontal="center" vertical="center" wrapText="1"/>
    </xf>
    <xf numFmtId="1" fontId="9" fillId="0" borderId="57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top" wrapText="1"/>
    </xf>
    <xf numFmtId="0" fontId="40" fillId="0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9" fontId="0" fillId="0" borderId="0" xfId="1" applyNumberFormat="1" applyFont="1" applyAlignment="1">
      <alignment vertical="center"/>
    </xf>
    <xf numFmtId="0" fontId="1" fillId="0" borderId="73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view="pageBreakPreview" topLeftCell="A3" zoomScale="90" zoomScaleSheetLayoutView="90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G48" sqref="G48"/>
    </sheetView>
  </sheetViews>
  <sheetFormatPr defaultRowHeight="12"/>
  <cols>
    <col min="1" max="1" width="6.42578125" style="1" customWidth="1"/>
    <col min="2" max="2" width="23.28515625" style="1" customWidth="1"/>
    <col min="3" max="3" width="23.7109375" style="1" customWidth="1"/>
    <col min="4" max="4" width="16.140625" style="1" customWidth="1"/>
    <col min="5" max="5" width="11.85546875" style="1" customWidth="1"/>
    <col min="6" max="6" width="11.5703125" style="1" customWidth="1"/>
    <col min="7" max="7" width="11.28515625" style="1" customWidth="1"/>
    <col min="8" max="8" width="11.28515625" style="1" hidden="1" customWidth="1"/>
    <col min="9" max="9" width="11.7109375" style="1" customWidth="1"/>
    <col min="10" max="10" width="10.85546875" style="1" customWidth="1"/>
    <col min="11" max="11" width="8" style="1" hidden="1" customWidth="1"/>
    <col min="12" max="12" width="11.5703125" style="1" customWidth="1"/>
    <col min="13" max="13" width="10.85546875" style="1" customWidth="1"/>
    <col min="14" max="14" width="10.85546875" style="1" hidden="1" customWidth="1"/>
    <col min="15" max="15" width="8.42578125" style="1" customWidth="1"/>
    <col min="16" max="16" width="8.42578125" style="1" hidden="1" customWidth="1"/>
    <col min="17" max="17" width="11" style="1" customWidth="1"/>
    <col min="18" max="18" width="5.42578125" style="1" customWidth="1"/>
    <col min="19" max="19" width="5.28515625" style="1" customWidth="1"/>
    <col min="20" max="20" width="10.7109375" style="5" customWidth="1"/>
    <col min="21" max="21" width="48.28515625" style="1" customWidth="1"/>
    <col min="22" max="22" width="12" style="1" customWidth="1"/>
    <col min="23" max="16384" width="9.140625" style="1"/>
  </cols>
  <sheetData>
    <row r="1" spans="1:22" ht="20.25">
      <c r="V1" s="67" t="s">
        <v>15</v>
      </c>
    </row>
    <row r="2" spans="1:22" ht="21" thickBot="1">
      <c r="A2" s="668" t="s">
        <v>264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</row>
    <row r="3" spans="1:22" ht="14.25" customHeight="1">
      <c r="A3" s="673" t="s">
        <v>66</v>
      </c>
      <c r="B3" s="676" t="s">
        <v>65</v>
      </c>
      <c r="C3" s="676" t="s">
        <v>67</v>
      </c>
      <c r="D3" s="676" t="s">
        <v>12</v>
      </c>
      <c r="E3" s="676" t="s">
        <v>68</v>
      </c>
      <c r="F3" s="676" t="s">
        <v>69</v>
      </c>
      <c r="G3" s="676" t="s">
        <v>80</v>
      </c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9"/>
    </row>
    <row r="4" spans="1:22" ht="25.5">
      <c r="A4" s="674"/>
      <c r="B4" s="677"/>
      <c r="C4" s="677"/>
      <c r="D4" s="677"/>
      <c r="E4" s="677"/>
      <c r="F4" s="677"/>
      <c r="G4" s="680" t="s">
        <v>70</v>
      </c>
      <c r="H4" s="680"/>
      <c r="I4" s="680"/>
      <c r="J4" s="680" t="s">
        <v>73</v>
      </c>
      <c r="K4" s="680"/>
      <c r="L4" s="680"/>
      <c r="M4" s="680" t="s">
        <v>74</v>
      </c>
      <c r="N4" s="680"/>
      <c r="O4" s="680"/>
      <c r="P4" s="680"/>
      <c r="Q4" s="680"/>
      <c r="R4" s="680" t="s">
        <v>78</v>
      </c>
      <c r="S4" s="680"/>
      <c r="T4" s="170" t="s">
        <v>10</v>
      </c>
      <c r="U4" s="680" t="s">
        <v>9</v>
      </c>
      <c r="V4" s="681" t="s">
        <v>79</v>
      </c>
    </row>
    <row r="5" spans="1:22" ht="75" customHeight="1" thickBot="1">
      <c r="A5" s="675"/>
      <c r="B5" s="678"/>
      <c r="C5" s="678"/>
      <c r="D5" s="678"/>
      <c r="E5" s="678"/>
      <c r="F5" s="678"/>
      <c r="G5" s="324" t="s">
        <v>71</v>
      </c>
      <c r="H5" s="667"/>
      <c r="I5" s="323" t="s">
        <v>72</v>
      </c>
      <c r="J5" s="324" t="s">
        <v>71</v>
      </c>
      <c r="K5" s="667"/>
      <c r="L5" s="323" t="s">
        <v>72</v>
      </c>
      <c r="M5" s="323" t="s">
        <v>75</v>
      </c>
      <c r="N5" s="666"/>
      <c r="O5" s="323" t="s">
        <v>76</v>
      </c>
      <c r="P5" s="666"/>
      <c r="Q5" s="323" t="s">
        <v>77</v>
      </c>
      <c r="R5" s="684" t="s">
        <v>11</v>
      </c>
      <c r="S5" s="685"/>
      <c r="T5" s="323" t="s">
        <v>11</v>
      </c>
      <c r="U5" s="683"/>
      <c r="V5" s="682"/>
    </row>
    <row r="6" spans="1:22" ht="21.75" customHeight="1" thickBot="1">
      <c r="A6" s="670" t="s">
        <v>83</v>
      </c>
      <c r="B6" s="671"/>
      <c r="C6" s="671"/>
      <c r="D6" s="671"/>
      <c r="E6" s="671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2"/>
    </row>
    <row r="7" spans="1:22" ht="51">
      <c r="A7" s="53">
        <v>45444</v>
      </c>
      <c r="B7" s="155" t="s">
        <v>35</v>
      </c>
      <c r="C7" s="577" t="s">
        <v>491</v>
      </c>
      <c r="D7" s="577" t="s">
        <v>303</v>
      </c>
      <c r="E7" s="577" t="s">
        <v>823</v>
      </c>
      <c r="F7" s="318"/>
      <c r="G7" s="653" t="s">
        <v>959</v>
      </c>
      <c r="H7" s="658">
        <v>1</v>
      </c>
      <c r="I7" s="62">
        <v>45797</v>
      </c>
      <c r="J7" s="318"/>
      <c r="K7" s="658"/>
      <c r="L7" s="318"/>
      <c r="M7" s="318"/>
      <c r="N7" s="658"/>
      <c r="O7" s="318"/>
      <c r="P7" s="658"/>
      <c r="Q7" s="318"/>
      <c r="R7" s="318"/>
      <c r="S7" s="318"/>
      <c r="T7" s="477" t="s">
        <v>958</v>
      </c>
      <c r="U7" s="35" t="s">
        <v>363</v>
      </c>
      <c r="V7" s="330"/>
    </row>
    <row r="8" spans="1:22" ht="25.5">
      <c r="A8" s="54">
        <v>45292</v>
      </c>
      <c r="B8" s="686" t="s">
        <v>36</v>
      </c>
      <c r="C8" s="532" t="s">
        <v>351</v>
      </c>
      <c r="D8" s="367" t="s">
        <v>280</v>
      </c>
      <c r="E8" s="367" t="s">
        <v>360</v>
      </c>
      <c r="F8" s="170"/>
      <c r="G8" s="326"/>
      <c r="H8" s="326"/>
      <c r="I8" s="326"/>
      <c r="J8" s="170"/>
      <c r="K8" s="659"/>
      <c r="L8" s="170"/>
      <c r="M8" s="170"/>
      <c r="N8" s="659"/>
      <c r="O8" s="170"/>
      <c r="P8" s="659"/>
      <c r="Q8" s="170"/>
      <c r="R8" s="170"/>
      <c r="S8" s="170"/>
      <c r="T8" s="252"/>
      <c r="U8" s="251" t="s">
        <v>626</v>
      </c>
      <c r="V8" s="337" t="s">
        <v>651</v>
      </c>
    </row>
    <row r="9" spans="1:22" ht="25.5">
      <c r="A9" s="54">
        <v>45323</v>
      </c>
      <c r="B9" s="687"/>
      <c r="C9" s="441" t="s">
        <v>271</v>
      </c>
      <c r="D9" s="441" t="s">
        <v>628</v>
      </c>
      <c r="E9" s="171">
        <v>45337</v>
      </c>
      <c r="F9" s="441" t="s">
        <v>630</v>
      </c>
      <c r="G9" s="170"/>
      <c r="H9" s="659"/>
      <c r="I9" s="327"/>
      <c r="J9" s="170"/>
      <c r="K9" s="659"/>
      <c r="L9" s="170"/>
      <c r="M9" s="170"/>
      <c r="N9" s="659"/>
      <c r="O9" s="170"/>
      <c r="P9" s="659"/>
      <c r="Q9" s="170"/>
      <c r="R9" s="170"/>
      <c r="S9" s="170"/>
      <c r="T9" s="252" t="s">
        <v>627</v>
      </c>
      <c r="U9" s="177" t="s">
        <v>629</v>
      </c>
      <c r="V9" s="232"/>
    </row>
    <row r="10" spans="1:22" ht="32.25" customHeight="1">
      <c r="A10" s="54">
        <v>45383</v>
      </c>
      <c r="B10" s="688"/>
      <c r="C10" s="606" t="s">
        <v>880</v>
      </c>
      <c r="D10" s="606" t="s">
        <v>863</v>
      </c>
      <c r="E10" s="171">
        <v>45391</v>
      </c>
      <c r="F10" s="606"/>
      <c r="G10" s="606"/>
      <c r="H10" s="659"/>
      <c r="I10" s="327"/>
      <c r="J10" s="606"/>
      <c r="K10" s="659"/>
      <c r="L10" s="606"/>
      <c r="M10" s="606"/>
      <c r="N10" s="659"/>
      <c r="O10" s="606"/>
      <c r="P10" s="659"/>
      <c r="Q10" s="606"/>
      <c r="R10" s="689"/>
      <c r="S10" s="690"/>
      <c r="T10" s="252"/>
      <c r="U10" s="177" t="s">
        <v>864</v>
      </c>
      <c r="V10" s="232"/>
    </row>
    <row r="11" spans="1:22" ht="25.5">
      <c r="A11" s="54">
        <v>45352</v>
      </c>
      <c r="B11" s="686" t="s">
        <v>84</v>
      </c>
      <c r="C11" s="401" t="s">
        <v>271</v>
      </c>
      <c r="D11" s="401" t="s">
        <v>280</v>
      </c>
      <c r="E11" s="171">
        <v>45371</v>
      </c>
      <c r="F11" s="170"/>
      <c r="G11" s="185"/>
      <c r="H11" s="597"/>
      <c r="I11" s="185"/>
      <c r="J11" s="185"/>
      <c r="K11" s="597"/>
      <c r="L11" s="296"/>
      <c r="M11" s="185"/>
      <c r="N11" s="597"/>
      <c r="O11" s="185"/>
      <c r="P11" s="597"/>
      <c r="Q11" s="185"/>
      <c r="R11" s="185"/>
      <c r="S11" s="185"/>
      <c r="T11" s="252"/>
      <c r="U11" s="172" t="s">
        <v>286</v>
      </c>
      <c r="V11" s="6"/>
    </row>
    <row r="12" spans="1:22" ht="27.75" customHeight="1">
      <c r="A12" s="54">
        <v>45444</v>
      </c>
      <c r="B12" s="688"/>
      <c r="C12" s="532" t="s">
        <v>664</v>
      </c>
      <c r="D12" s="642" t="s">
        <v>280</v>
      </c>
      <c r="E12" s="171">
        <v>45448</v>
      </c>
      <c r="F12" s="532"/>
      <c r="G12" s="534"/>
      <c r="H12" s="597"/>
      <c r="I12" s="534"/>
      <c r="J12" s="534"/>
      <c r="K12" s="597"/>
      <c r="L12" s="296"/>
      <c r="M12" s="534"/>
      <c r="N12" s="597"/>
      <c r="O12" s="534"/>
      <c r="P12" s="597"/>
      <c r="Q12" s="534"/>
      <c r="R12" s="534"/>
      <c r="S12" s="534"/>
      <c r="T12" s="252"/>
      <c r="U12" s="172" t="s">
        <v>814</v>
      </c>
      <c r="V12" s="6"/>
    </row>
    <row r="13" spans="1:22" ht="51">
      <c r="A13" s="54">
        <v>45323</v>
      </c>
      <c r="B13" s="686" t="s">
        <v>85</v>
      </c>
      <c r="C13" s="576" t="s">
        <v>382</v>
      </c>
      <c r="D13" s="175" t="s">
        <v>303</v>
      </c>
      <c r="E13" s="175" t="s">
        <v>669</v>
      </c>
      <c r="F13" s="175"/>
      <c r="G13" s="175" t="s">
        <v>672</v>
      </c>
      <c r="H13" s="175">
        <v>1</v>
      </c>
      <c r="I13" s="174">
        <v>45361</v>
      </c>
      <c r="J13" s="175" t="s">
        <v>673</v>
      </c>
      <c r="K13" s="175">
        <v>1</v>
      </c>
      <c r="L13" s="174">
        <v>45352</v>
      </c>
      <c r="M13" s="175" t="s">
        <v>674</v>
      </c>
      <c r="N13" s="175">
        <v>2</v>
      </c>
      <c r="O13" s="255" t="s">
        <v>546</v>
      </c>
      <c r="P13" s="255"/>
      <c r="Q13" s="174"/>
      <c r="R13" s="170"/>
      <c r="S13" s="294"/>
      <c r="T13" s="476">
        <v>45343</v>
      </c>
      <c r="U13" s="172" t="s">
        <v>405</v>
      </c>
      <c r="V13" s="39"/>
    </row>
    <row r="14" spans="1:22" ht="25.5">
      <c r="A14" s="54">
        <v>45352</v>
      </c>
      <c r="B14" s="697"/>
      <c r="C14" s="609" t="s">
        <v>436</v>
      </c>
      <c r="D14" s="175" t="s">
        <v>437</v>
      </c>
      <c r="E14" s="175" t="s">
        <v>670</v>
      </c>
      <c r="F14" s="175" t="s">
        <v>439</v>
      </c>
      <c r="G14" s="175"/>
      <c r="H14" s="175"/>
      <c r="I14" s="174"/>
      <c r="J14" s="175" t="s">
        <v>438</v>
      </c>
      <c r="K14" s="175">
        <v>1</v>
      </c>
      <c r="L14" s="174">
        <v>45362</v>
      </c>
      <c r="M14" s="175" t="s">
        <v>671</v>
      </c>
      <c r="N14" s="175">
        <v>1</v>
      </c>
      <c r="O14" s="255" t="s">
        <v>587</v>
      </c>
      <c r="P14" s="255"/>
      <c r="Q14" s="174"/>
      <c r="R14" s="463"/>
      <c r="S14" s="294"/>
      <c r="T14" s="476">
        <v>45328</v>
      </c>
      <c r="U14" s="172" t="s">
        <v>440</v>
      </c>
      <c r="V14" s="39"/>
    </row>
    <row r="15" spans="1:22" s="157" customFormat="1" ht="41.25" customHeight="1">
      <c r="A15" s="191">
        <v>45444</v>
      </c>
      <c r="B15" s="472" t="s">
        <v>37</v>
      </c>
      <c r="C15" s="268" t="s">
        <v>382</v>
      </c>
      <c r="D15" s="268" t="s">
        <v>303</v>
      </c>
      <c r="E15" s="268" t="s">
        <v>810</v>
      </c>
      <c r="F15" s="268"/>
      <c r="G15" s="268" t="s">
        <v>936</v>
      </c>
      <c r="H15" s="268">
        <v>1</v>
      </c>
      <c r="I15" s="514">
        <v>45611</v>
      </c>
      <c r="J15" s="268" t="s">
        <v>933</v>
      </c>
      <c r="K15" s="268">
        <v>1</v>
      </c>
      <c r="L15" s="268" t="s">
        <v>544</v>
      </c>
      <c r="M15" s="268" t="s">
        <v>934</v>
      </c>
      <c r="N15" s="268">
        <v>1</v>
      </c>
      <c r="O15" s="268">
        <v>5000</v>
      </c>
      <c r="P15" s="268">
        <v>5000</v>
      </c>
      <c r="Q15" s="514">
        <v>45484</v>
      </c>
      <c r="R15" s="268"/>
      <c r="S15" s="268"/>
      <c r="T15" s="478" t="s">
        <v>935</v>
      </c>
      <c r="U15" s="305" t="s">
        <v>405</v>
      </c>
      <c r="V15" s="192"/>
    </row>
    <row r="16" spans="1:22" ht="79.5" customHeight="1">
      <c r="A16" s="54">
        <v>45324</v>
      </c>
      <c r="B16" s="686" t="s">
        <v>655</v>
      </c>
      <c r="C16" s="578" t="s">
        <v>491</v>
      </c>
      <c r="D16" s="175" t="s">
        <v>303</v>
      </c>
      <c r="E16" s="174" t="s">
        <v>361</v>
      </c>
      <c r="F16" s="263"/>
      <c r="G16" s="175" t="s">
        <v>653</v>
      </c>
      <c r="H16" s="175">
        <v>2</v>
      </c>
      <c r="I16" s="297">
        <v>45565</v>
      </c>
      <c r="J16" s="174"/>
      <c r="K16" s="174"/>
      <c r="L16" s="175"/>
      <c r="M16" s="448">
        <v>45358</v>
      </c>
      <c r="N16" s="817">
        <v>1</v>
      </c>
      <c r="O16" s="332" t="s">
        <v>995</v>
      </c>
      <c r="P16" s="332"/>
      <c r="Q16" s="331"/>
      <c r="R16" s="331"/>
      <c r="S16" s="331"/>
      <c r="T16" s="479" t="s">
        <v>654</v>
      </c>
      <c r="U16" s="333" t="s">
        <v>363</v>
      </c>
      <c r="V16" s="338"/>
    </row>
    <row r="17" spans="1:22" ht="29.25" customHeight="1">
      <c r="A17" s="54">
        <v>45383</v>
      </c>
      <c r="B17" s="700"/>
      <c r="C17" s="557" t="s">
        <v>271</v>
      </c>
      <c r="D17" s="175" t="s">
        <v>280</v>
      </c>
      <c r="E17" s="174"/>
      <c r="F17" s="263"/>
      <c r="G17" s="175"/>
      <c r="H17" s="175"/>
      <c r="I17" s="297"/>
      <c r="J17" s="174"/>
      <c r="K17" s="174"/>
      <c r="L17" s="175"/>
      <c r="M17" s="448"/>
      <c r="N17" s="448"/>
      <c r="O17" s="332"/>
      <c r="P17" s="332"/>
      <c r="Q17" s="331"/>
      <c r="R17" s="331"/>
      <c r="S17" s="331"/>
      <c r="T17" s="479" t="s">
        <v>718</v>
      </c>
      <c r="U17" s="333" t="s">
        <v>576</v>
      </c>
      <c r="V17" s="338"/>
    </row>
    <row r="18" spans="1:22" ht="38.25" customHeight="1">
      <c r="A18" s="54">
        <v>45383</v>
      </c>
      <c r="B18" s="700"/>
      <c r="C18" s="686" t="s">
        <v>382</v>
      </c>
      <c r="D18" s="175" t="s">
        <v>628</v>
      </c>
      <c r="E18" s="174"/>
      <c r="F18" s="263"/>
      <c r="G18" s="175" t="s">
        <v>993</v>
      </c>
      <c r="H18" s="175">
        <v>1</v>
      </c>
      <c r="I18" s="297">
        <v>45394</v>
      </c>
      <c r="J18" s="174"/>
      <c r="K18" s="174"/>
      <c r="L18" s="175"/>
      <c r="M18" s="448"/>
      <c r="N18" s="448"/>
      <c r="O18" s="332"/>
      <c r="P18" s="332"/>
      <c r="Q18" s="331"/>
      <c r="R18" s="331"/>
      <c r="S18" s="331"/>
      <c r="T18" s="479"/>
      <c r="U18" s="333" t="s">
        <v>817</v>
      </c>
      <c r="V18" s="338"/>
    </row>
    <row r="19" spans="1:22" ht="57" customHeight="1">
      <c r="A19" s="54">
        <v>45413</v>
      </c>
      <c r="B19" s="700"/>
      <c r="C19" s="688"/>
      <c r="D19" s="175" t="s">
        <v>303</v>
      </c>
      <c r="E19" s="174" t="s">
        <v>789</v>
      </c>
      <c r="F19" s="263"/>
      <c r="G19" s="175" t="s">
        <v>791</v>
      </c>
      <c r="H19" s="175">
        <v>2</v>
      </c>
      <c r="I19" s="174" t="s">
        <v>792</v>
      </c>
      <c r="J19" s="174"/>
      <c r="K19" s="174"/>
      <c r="L19" s="175"/>
      <c r="M19" s="448"/>
      <c r="N19" s="448"/>
      <c r="O19" s="332"/>
      <c r="P19" s="332"/>
      <c r="Q19" s="331"/>
      <c r="R19" s="331"/>
      <c r="S19" s="331"/>
      <c r="T19" s="479" t="s">
        <v>790</v>
      </c>
      <c r="U19" s="333" t="s">
        <v>405</v>
      </c>
      <c r="V19" s="338"/>
    </row>
    <row r="20" spans="1:22" ht="33.75" customHeight="1">
      <c r="A20" s="54">
        <v>45444</v>
      </c>
      <c r="B20" s="688"/>
      <c r="C20" s="557" t="s">
        <v>793</v>
      </c>
      <c r="D20" s="175" t="s">
        <v>280</v>
      </c>
      <c r="E20" s="174" t="s">
        <v>794</v>
      </c>
      <c r="F20" s="263"/>
      <c r="G20" s="175"/>
      <c r="H20" s="175"/>
      <c r="I20" s="174"/>
      <c r="J20" s="174"/>
      <c r="K20" s="174"/>
      <c r="L20" s="175"/>
      <c r="M20" s="448"/>
      <c r="N20" s="448"/>
      <c r="O20" s="332"/>
      <c r="P20" s="332"/>
      <c r="Q20" s="331"/>
      <c r="R20" s="331"/>
      <c r="S20" s="331"/>
      <c r="T20" s="479"/>
      <c r="U20" s="333" t="s">
        <v>795</v>
      </c>
      <c r="V20" s="338"/>
    </row>
    <row r="21" spans="1:22" ht="42.75" customHeight="1">
      <c r="A21" s="54"/>
      <c r="B21" s="470" t="s">
        <v>38</v>
      </c>
      <c r="C21" s="170"/>
      <c r="D21" s="170"/>
      <c r="E21" s="171"/>
      <c r="F21" s="170"/>
      <c r="G21" s="170"/>
      <c r="H21" s="659"/>
      <c r="I21" s="171"/>
      <c r="J21" s="170"/>
      <c r="K21" s="659"/>
      <c r="L21" s="170"/>
      <c r="M21" s="170"/>
      <c r="N21" s="659"/>
      <c r="O21" s="170"/>
      <c r="P21" s="659"/>
      <c r="Q21" s="170"/>
      <c r="R21" s="294"/>
      <c r="S21" s="294"/>
      <c r="T21" s="252"/>
      <c r="U21" s="172"/>
      <c r="V21" s="39"/>
    </row>
    <row r="22" spans="1:22" ht="51">
      <c r="A22" s="54">
        <v>45413</v>
      </c>
      <c r="B22" s="723" t="s">
        <v>994</v>
      </c>
      <c r="C22" s="175" t="s">
        <v>382</v>
      </c>
      <c r="D22" s="175" t="s">
        <v>303</v>
      </c>
      <c r="E22" s="174" t="s">
        <v>758</v>
      </c>
      <c r="F22" s="175"/>
      <c r="G22" s="175" t="s">
        <v>760</v>
      </c>
      <c r="H22" s="175">
        <v>2</v>
      </c>
      <c r="I22" s="174" t="s">
        <v>759</v>
      </c>
      <c r="J22" s="175"/>
      <c r="K22" s="175"/>
      <c r="L22" s="175"/>
      <c r="M22" s="175"/>
      <c r="N22" s="175"/>
      <c r="O22" s="280"/>
      <c r="P22" s="280"/>
      <c r="Q22" s="174"/>
      <c r="R22" s="294"/>
      <c r="S22" s="294"/>
      <c r="T22" s="252" t="s">
        <v>761</v>
      </c>
      <c r="U22" s="172" t="s">
        <v>405</v>
      </c>
      <c r="V22" s="39"/>
    </row>
    <row r="23" spans="1:22" ht="38.25">
      <c r="A23" s="54">
        <v>45413</v>
      </c>
      <c r="B23" s="750"/>
      <c r="C23" s="175" t="s">
        <v>271</v>
      </c>
      <c r="D23" s="175" t="s">
        <v>280</v>
      </c>
      <c r="E23" s="174" t="s">
        <v>762</v>
      </c>
      <c r="F23" s="175"/>
      <c r="G23" s="175"/>
      <c r="H23" s="175"/>
      <c r="I23" s="174"/>
      <c r="J23" s="175"/>
      <c r="K23" s="175"/>
      <c r="L23" s="175"/>
      <c r="M23" s="175"/>
      <c r="N23" s="175"/>
      <c r="O23" s="280"/>
      <c r="P23" s="280"/>
      <c r="Q23" s="174"/>
      <c r="R23" s="294"/>
      <c r="S23" s="294"/>
      <c r="T23" s="252" t="s">
        <v>763</v>
      </c>
      <c r="U23" s="172"/>
      <c r="V23" s="39"/>
    </row>
    <row r="24" spans="1:22" ht="30.75" customHeight="1">
      <c r="A24" s="54">
        <v>45444</v>
      </c>
      <c r="B24" s="737"/>
      <c r="C24" s="175" t="s">
        <v>764</v>
      </c>
      <c r="D24" s="175" t="s">
        <v>280</v>
      </c>
      <c r="E24" s="174"/>
      <c r="F24" s="175" t="s">
        <v>765</v>
      </c>
      <c r="G24" s="175"/>
      <c r="H24" s="175"/>
      <c r="I24" s="174"/>
      <c r="J24" s="175"/>
      <c r="K24" s="175"/>
      <c r="L24" s="175"/>
      <c r="M24" s="175"/>
      <c r="N24" s="175"/>
      <c r="O24" s="280"/>
      <c r="P24" s="280"/>
      <c r="Q24" s="174"/>
      <c r="R24" s="294"/>
      <c r="S24" s="294"/>
      <c r="T24" s="252"/>
      <c r="U24" s="172"/>
      <c r="V24" s="39"/>
    </row>
    <row r="25" spans="1:22" ht="115.5" customHeight="1">
      <c r="A25" s="54">
        <v>45383</v>
      </c>
      <c r="B25" s="470" t="s">
        <v>39</v>
      </c>
      <c r="C25" s="625" t="s">
        <v>382</v>
      </c>
      <c r="D25" s="625" t="s">
        <v>303</v>
      </c>
      <c r="E25" s="625" t="s">
        <v>917</v>
      </c>
      <c r="F25" s="170"/>
      <c r="G25" s="625" t="s">
        <v>923</v>
      </c>
      <c r="H25" s="659">
        <v>3</v>
      </c>
      <c r="I25" s="171" t="s">
        <v>924</v>
      </c>
      <c r="J25" s="170"/>
      <c r="K25" s="659"/>
      <c r="L25" s="170"/>
      <c r="M25" s="625" t="s">
        <v>922</v>
      </c>
      <c r="N25" s="659">
        <v>3</v>
      </c>
      <c r="O25" s="625" t="s">
        <v>928</v>
      </c>
      <c r="P25" s="659">
        <v>6000</v>
      </c>
      <c r="Q25" s="625" t="s">
        <v>927</v>
      </c>
      <c r="R25" s="170"/>
      <c r="S25" s="170"/>
      <c r="T25" s="171">
        <v>45407</v>
      </c>
      <c r="U25" s="172" t="s">
        <v>405</v>
      </c>
      <c r="V25" s="39"/>
    </row>
    <row r="26" spans="1:22" ht="51.75" thickBot="1">
      <c r="A26" s="213">
        <v>45292</v>
      </c>
      <c r="B26" s="473" t="s">
        <v>40</v>
      </c>
      <c r="C26" s="335" t="s">
        <v>491</v>
      </c>
      <c r="D26" s="335" t="s">
        <v>303</v>
      </c>
      <c r="E26" s="336" t="s">
        <v>362</v>
      </c>
      <c r="F26" s="336"/>
      <c r="G26" s="335"/>
      <c r="H26" s="335"/>
      <c r="I26" s="336"/>
      <c r="J26" s="323"/>
      <c r="K26" s="666"/>
      <c r="L26" s="323"/>
      <c r="M26" s="323"/>
      <c r="N26" s="666"/>
      <c r="O26" s="323"/>
      <c r="P26" s="666"/>
      <c r="Q26" s="323"/>
      <c r="R26" s="323"/>
      <c r="S26" s="323"/>
      <c r="T26" s="460">
        <v>45315</v>
      </c>
      <c r="U26" s="51" t="s">
        <v>573</v>
      </c>
      <c r="V26" s="52"/>
    </row>
    <row r="27" spans="1:22" ht="19.5" customHeight="1" thickBot="1">
      <c r="A27" s="693" t="s">
        <v>127</v>
      </c>
      <c r="B27" s="694"/>
      <c r="C27" s="695"/>
      <c r="D27" s="695"/>
      <c r="E27" s="695"/>
      <c r="F27" s="695"/>
      <c r="G27" s="695"/>
      <c r="H27" s="695"/>
      <c r="I27" s="695"/>
      <c r="J27" s="695"/>
      <c r="K27" s="695"/>
      <c r="L27" s="695"/>
      <c r="M27" s="695"/>
      <c r="N27" s="695"/>
      <c r="O27" s="695"/>
      <c r="P27" s="695"/>
      <c r="Q27" s="695"/>
      <c r="R27" s="695"/>
      <c r="S27" s="695"/>
      <c r="T27" s="695"/>
      <c r="U27" s="695"/>
      <c r="V27" s="696"/>
    </row>
    <row r="28" spans="1:22" ht="25.5">
      <c r="A28" s="126">
        <v>45324</v>
      </c>
      <c r="B28" s="698" t="s">
        <v>110</v>
      </c>
      <c r="C28" s="267" t="s">
        <v>491</v>
      </c>
      <c r="D28" s="267" t="s">
        <v>359</v>
      </c>
      <c r="E28" s="144">
        <v>45335</v>
      </c>
      <c r="F28" s="267"/>
      <c r="G28" s="468" t="s">
        <v>652</v>
      </c>
      <c r="H28" s="662">
        <v>1</v>
      </c>
      <c r="I28" s="299">
        <v>45607</v>
      </c>
      <c r="J28" s="334"/>
      <c r="K28" s="334"/>
      <c r="L28" s="174"/>
      <c r="M28" s="174"/>
      <c r="N28" s="174"/>
      <c r="O28" s="175"/>
      <c r="P28" s="175"/>
      <c r="Q28" s="175"/>
      <c r="R28" s="175"/>
      <c r="S28" s="175"/>
      <c r="T28" s="267"/>
      <c r="U28" s="275" t="s">
        <v>383</v>
      </c>
      <c r="V28" s="128"/>
    </row>
    <row r="29" spans="1:22" ht="53.25" customHeight="1">
      <c r="A29" s="126">
        <v>45352</v>
      </c>
      <c r="B29" s="699"/>
      <c r="C29" s="438" t="s">
        <v>382</v>
      </c>
      <c r="D29" s="267" t="s">
        <v>359</v>
      </c>
      <c r="E29" s="174" t="s">
        <v>679</v>
      </c>
      <c r="F29" s="175"/>
      <c r="G29" s="175" t="s">
        <v>680</v>
      </c>
      <c r="H29" s="175">
        <v>2</v>
      </c>
      <c r="I29" s="174" t="s">
        <v>681</v>
      </c>
      <c r="J29" s="175"/>
      <c r="K29" s="175"/>
      <c r="L29" s="174"/>
      <c r="M29" s="178"/>
      <c r="N29" s="178"/>
      <c r="O29" s="178"/>
      <c r="P29" s="178"/>
      <c r="Q29" s="178"/>
      <c r="R29" s="691"/>
      <c r="S29" s="692"/>
      <c r="T29" s="279">
        <v>45390</v>
      </c>
      <c r="U29" s="275" t="s">
        <v>405</v>
      </c>
      <c r="V29" s="128"/>
    </row>
    <row r="30" spans="1:22" ht="24.75" customHeight="1">
      <c r="A30" s="539">
        <v>45444</v>
      </c>
      <c r="B30" s="688"/>
      <c r="C30" s="531" t="s">
        <v>271</v>
      </c>
      <c r="D30" s="531" t="s">
        <v>280</v>
      </c>
      <c r="E30" s="261"/>
      <c r="F30" s="535" t="s">
        <v>737</v>
      </c>
      <c r="G30" s="535"/>
      <c r="H30" s="663"/>
      <c r="I30" s="261"/>
      <c r="J30" s="535"/>
      <c r="K30" s="663"/>
      <c r="L30" s="261"/>
      <c r="M30" s="540"/>
      <c r="N30" s="540"/>
      <c r="O30" s="540"/>
      <c r="P30" s="540"/>
      <c r="Q30" s="540"/>
      <c r="R30" s="541"/>
      <c r="S30" s="542"/>
      <c r="T30" s="543"/>
      <c r="U30" s="544"/>
      <c r="V30" s="545"/>
    </row>
    <row r="31" spans="1:22" ht="56.25" customHeight="1">
      <c r="A31" s="809"/>
      <c r="B31" s="657" t="s">
        <v>111</v>
      </c>
      <c r="C31" s="657"/>
      <c r="D31" s="657"/>
      <c r="E31" s="257"/>
      <c r="F31" s="657"/>
      <c r="G31" s="657"/>
      <c r="H31" s="657"/>
      <c r="I31" s="657"/>
      <c r="J31" s="657"/>
      <c r="K31" s="657"/>
      <c r="L31" s="257"/>
      <c r="M31" s="657"/>
      <c r="N31" s="657"/>
      <c r="O31" s="657"/>
      <c r="P31" s="657"/>
      <c r="Q31" s="657"/>
      <c r="R31" s="657"/>
      <c r="S31" s="657"/>
      <c r="T31" s="657"/>
      <c r="U31" s="258"/>
      <c r="V31" s="810"/>
    </row>
    <row r="32" spans="1:22" ht="33" hidden="1" customHeight="1">
      <c r="A32" s="811"/>
      <c r="B32" s="597" t="s">
        <v>965</v>
      </c>
      <c r="C32" s="659"/>
      <c r="D32" s="659"/>
      <c r="E32" s="659"/>
      <c r="F32" s="659"/>
      <c r="G32" s="659"/>
      <c r="H32" s="659">
        <f>SUM(H7:H26)</f>
        <v>13</v>
      </c>
      <c r="I32" s="659"/>
      <c r="J32" s="659"/>
      <c r="K32" s="812">
        <f>SUM(K7:K26)</f>
        <v>3</v>
      </c>
      <c r="L32" s="659"/>
      <c r="M32" s="659"/>
      <c r="N32" s="659">
        <f>SUM(N7:N26)</f>
        <v>8</v>
      </c>
      <c r="O32" s="659"/>
      <c r="P32" s="659">
        <f>SUM(P7:P26)</f>
        <v>11000</v>
      </c>
      <c r="Q32" s="659"/>
      <c r="R32" s="659"/>
      <c r="S32" s="659"/>
      <c r="T32" s="172"/>
      <c r="U32" s="172"/>
      <c r="V32" s="172"/>
    </row>
    <row r="33" spans="1:22" ht="36" hidden="1" customHeight="1">
      <c r="A33" s="195"/>
      <c r="B33" s="813" t="s">
        <v>966</v>
      </c>
      <c r="C33" s="195"/>
      <c r="D33" s="195"/>
      <c r="E33" s="195"/>
      <c r="F33" s="195"/>
      <c r="G33" s="195"/>
      <c r="H33" s="813">
        <f>SUM(H28:H31)</f>
        <v>3</v>
      </c>
      <c r="I33" s="195"/>
      <c r="J33" s="195"/>
      <c r="K33" s="816">
        <f>SUM(K28:K31)</f>
        <v>0</v>
      </c>
      <c r="L33" s="195"/>
      <c r="M33" s="195"/>
      <c r="N33" s="816">
        <f>SUM(N28:N31)</f>
        <v>0</v>
      </c>
      <c r="O33" s="195"/>
      <c r="P33" s="813">
        <f>SUM(P28:P31)</f>
        <v>0</v>
      </c>
      <c r="Q33" s="195"/>
      <c r="R33" s="195"/>
      <c r="S33" s="195"/>
      <c r="T33" s="814"/>
      <c r="U33" s="195"/>
      <c r="V33" s="195"/>
    </row>
    <row r="34" spans="1:22" ht="30" hidden="1" customHeight="1">
      <c r="A34" s="195"/>
      <c r="B34" s="815" t="s">
        <v>967</v>
      </c>
      <c r="C34" s="195"/>
      <c r="D34" s="195"/>
      <c r="E34" s="195"/>
      <c r="F34" s="195"/>
      <c r="G34" s="195"/>
      <c r="H34" s="813">
        <f>H32+H33</f>
        <v>16</v>
      </c>
      <c r="I34" s="195"/>
      <c r="J34" s="195"/>
      <c r="K34" s="816">
        <f>K32+K33</f>
        <v>3</v>
      </c>
      <c r="L34" s="195"/>
      <c r="M34" s="195"/>
      <c r="N34" s="816">
        <f>N32+N33</f>
        <v>8</v>
      </c>
      <c r="O34" s="195"/>
      <c r="P34" s="813">
        <f>P32+P33</f>
        <v>11000</v>
      </c>
      <c r="Q34" s="195"/>
      <c r="R34" s="195"/>
      <c r="S34" s="195"/>
      <c r="T34" s="814"/>
      <c r="U34" s="195"/>
      <c r="V34" s="195"/>
    </row>
  </sheetData>
  <mergeCells count="26">
    <mergeCell ref="B8:B10"/>
    <mergeCell ref="R10:S10"/>
    <mergeCell ref="R29:S29"/>
    <mergeCell ref="A27:V27"/>
    <mergeCell ref="B13:B14"/>
    <mergeCell ref="B28:B30"/>
    <mergeCell ref="B11:B12"/>
    <mergeCell ref="B16:B20"/>
    <mergeCell ref="C18:C19"/>
    <mergeCell ref="B22:B24"/>
    <mergeCell ref="A2:U2"/>
    <mergeCell ref="A6:V6"/>
    <mergeCell ref="A3:A5"/>
    <mergeCell ref="B3:B5"/>
    <mergeCell ref="C3:C5"/>
    <mergeCell ref="D3:D5"/>
    <mergeCell ref="E3:E5"/>
    <mergeCell ref="F3:F5"/>
    <mergeCell ref="G3:V3"/>
    <mergeCell ref="G4:I4"/>
    <mergeCell ref="V4:V5"/>
    <mergeCell ref="J4:L4"/>
    <mergeCell ref="U4:U5"/>
    <mergeCell ref="M4:Q4"/>
    <mergeCell ref="R4:S4"/>
    <mergeCell ref="R5:S5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8"/>
  <sheetViews>
    <sheetView view="pageBreakPreview" topLeftCell="A2" zoomScaleNormal="80" zoomScaleSheetLayoutView="100" workbookViewId="0">
      <pane xSplit="2" ySplit="5" topLeftCell="C19" activePane="bottomRight" state="frozen"/>
      <selection activeCell="A2" sqref="A2"/>
      <selection pane="topRight" activeCell="C2" sqref="C2"/>
      <selection pane="bottomLeft" activeCell="A7" sqref="A7"/>
      <selection pane="bottomRight" activeCell="B27" sqref="B27"/>
    </sheetView>
  </sheetViews>
  <sheetFormatPr defaultRowHeight="12"/>
  <cols>
    <col min="1" max="1" width="7.5703125" style="1" customWidth="1"/>
    <col min="2" max="2" width="24.42578125" style="1" customWidth="1"/>
    <col min="3" max="3" width="23.85546875" style="1" customWidth="1"/>
    <col min="4" max="4" width="16.42578125" style="1" customWidth="1"/>
    <col min="5" max="5" width="13.85546875" style="1" customWidth="1"/>
    <col min="6" max="6" width="10.7109375" style="1" customWidth="1"/>
    <col min="7" max="7" width="11" style="1" customWidth="1"/>
    <col min="8" max="8" width="11" style="831" hidden="1" customWidth="1"/>
    <col min="9" max="9" width="12.5703125" style="1" customWidth="1"/>
    <col min="10" max="10" width="10.7109375" style="1" customWidth="1"/>
    <col min="11" max="11" width="10.7109375" style="831" hidden="1" customWidth="1"/>
    <col min="12" max="12" width="12.28515625" style="1" customWidth="1"/>
    <col min="13" max="13" width="13.28515625" style="1" customWidth="1"/>
    <col min="14" max="14" width="13.28515625" style="831" hidden="1" customWidth="1"/>
    <col min="15" max="15" width="8" style="1" customWidth="1"/>
    <col min="16" max="16" width="9" style="1" hidden="1" customWidth="1"/>
    <col min="17" max="17" width="11" style="1" customWidth="1"/>
    <col min="18" max="18" width="6.28515625" style="1" customWidth="1"/>
    <col min="19" max="19" width="9.28515625" style="1" customWidth="1"/>
    <col min="20" max="20" width="11.85546875" style="1" customWidth="1"/>
    <col min="21" max="21" width="47.5703125" style="1" customWidth="1"/>
    <col min="22" max="22" width="11.7109375" style="3" customWidth="1"/>
    <col min="23" max="23" width="16.7109375" style="12" customWidth="1"/>
    <col min="24" max="16384" width="9.140625" style="1"/>
  </cols>
  <sheetData>
    <row r="1" spans="1:26" ht="21" customHeight="1">
      <c r="A1" s="12"/>
      <c r="B1" s="12"/>
      <c r="C1" s="12"/>
      <c r="D1" s="12"/>
      <c r="E1" s="12"/>
      <c r="F1" s="12"/>
      <c r="G1" s="12"/>
      <c r="H1" s="824"/>
      <c r="I1" s="12"/>
      <c r="J1" s="12"/>
      <c r="K1" s="824"/>
      <c r="L1" s="12"/>
      <c r="M1" s="12"/>
      <c r="N1" s="824"/>
      <c r="O1" s="12"/>
      <c r="P1" s="12"/>
      <c r="Q1" s="12"/>
      <c r="R1" s="12"/>
      <c r="S1" s="12"/>
      <c r="T1" s="12"/>
      <c r="U1" s="12"/>
      <c r="V1" s="66" t="s">
        <v>16</v>
      </c>
    </row>
    <row r="2" spans="1:26" ht="21" thickBot="1">
      <c r="A2" s="668" t="s">
        <v>263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</row>
    <row r="3" spans="1:26" ht="12.75" customHeight="1">
      <c r="A3" s="673" t="s">
        <v>66</v>
      </c>
      <c r="B3" s="676" t="s">
        <v>65</v>
      </c>
      <c r="C3" s="676" t="s">
        <v>67</v>
      </c>
      <c r="D3" s="676" t="s">
        <v>12</v>
      </c>
      <c r="E3" s="676" t="s">
        <v>68</v>
      </c>
      <c r="F3" s="676" t="s">
        <v>69</v>
      </c>
      <c r="G3" s="676" t="s">
        <v>80</v>
      </c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9"/>
    </row>
    <row r="4" spans="1:26" ht="25.5" customHeight="1">
      <c r="A4" s="674"/>
      <c r="B4" s="677"/>
      <c r="C4" s="677"/>
      <c r="D4" s="677"/>
      <c r="E4" s="677"/>
      <c r="F4" s="677"/>
      <c r="G4" s="680" t="s">
        <v>70</v>
      </c>
      <c r="H4" s="680"/>
      <c r="I4" s="680"/>
      <c r="J4" s="680" t="s">
        <v>73</v>
      </c>
      <c r="K4" s="680"/>
      <c r="L4" s="680"/>
      <c r="M4" s="680" t="s">
        <v>74</v>
      </c>
      <c r="N4" s="680"/>
      <c r="O4" s="680"/>
      <c r="P4" s="680"/>
      <c r="Q4" s="680"/>
      <c r="R4" s="680" t="s">
        <v>78</v>
      </c>
      <c r="S4" s="680"/>
      <c r="T4" s="170" t="s">
        <v>10</v>
      </c>
      <c r="U4" s="680" t="s">
        <v>9</v>
      </c>
      <c r="V4" s="681" t="s">
        <v>79</v>
      </c>
    </row>
    <row r="5" spans="1:26" ht="66.75" customHeight="1" thickBot="1">
      <c r="A5" s="675"/>
      <c r="B5" s="678"/>
      <c r="C5" s="678"/>
      <c r="D5" s="678"/>
      <c r="E5" s="678"/>
      <c r="F5" s="678"/>
      <c r="G5" s="324" t="s">
        <v>71</v>
      </c>
      <c r="H5" s="825"/>
      <c r="I5" s="323" t="s">
        <v>72</v>
      </c>
      <c r="J5" s="324" t="s">
        <v>71</v>
      </c>
      <c r="K5" s="825"/>
      <c r="L5" s="323" t="s">
        <v>72</v>
      </c>
      <c r="M5" s="323" t="s">
        <v>75</v>
      </c>
      <c r="N5" s="832"/>
      <c r="O5" s="323" t="s">
        <v>76</v>
      </c>
      <c r="P5" s="666"/>
      <c r="Q5" s="323" t="s">
        <v>77</v>
      </c>
      <c r="R5" s="18" t="s">
        <v>11</v>
      </c>
      <c r="S5" s="18" t="s">
        <v>11</v>
      </c>
      <c r="T5" s="323" t="s">
        <v>11</v>
      </c>
      <c r="U5" s="683"/>
      <c r="V5" s="682"/>
      <c r="W5" s="14"/>
      <c r="X5" s="2"/>
      <c r="Y5" s="2"/>
      <c r="Z5" s="2"/>
    </row>
    <row r="6" spans="1:26" ht="20.25" customHeight="1" thickBot="1">
      <c r="A6" s="704" t="s">
        <v>33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  <c r="Q6" s="705"/>
      <c r="R6" s="705"/>
      <c r="S6" s="705"/>
      <c r="T6" s="705"/>
      <c r="U6" s="705"/>
      <c r="V6" s="706"/>
      <c r="W6" s="14"/>
      <c r="X6" s="2"/>
      <c r="Y6" s="2"/>
      <c r="Z6" s="2"/>
    </row>
    <row r="7" spans="1:26" ht="44.25" customHeight="1">
      <c r="A7" s="162">
        <v>45323</v>
      </c>
      <c r="B7" s="702" t="s">
        <v>112</v>
      </c>
      <c r="C7" s="559" t="s">
        <v>378</v>
      </c>
      <c r="D7" s="266" t="s">
        <v>280</v>
      </c>
      <c r="E7" s="271" t="s">
        <v>501</v>
      </c>
      <c r="F7" s="266">
        <v>2023</v>
      </c>
      <c r="G7" s="267"/>
      <c r="H7" s="826"/>
      <c r="I7" s="267"/>
      <c r="J7" s="267"/>
      <c r="K7" s="826"/>
      <c r="L7" s="267"/>
      <c r="M7" s="267"/>
      <c r="N7" s="826"/>
      <c r="O7" s="267"/>
      <c r="P7" s="662"/>
      <c r="Q7" s="267"/>
      <c r="R7" s="266"/>
      <c r="S7" s="266"/>
      <c r="T7" s="271">
        <v>45338</v>
      </c>
      <c r="U7" s="303" t="s">
        <v>502</v>
      </c>
      <c r="V7" s="163"/>
      <c r="W7" s="14"/>
      <c r="X7" s="2"/>
      <c r="Y7" s="2"/>
      <c r="Z7" s="2"/>
    </row>
    <row r="8" spans="1:26" ht="30" customHeight="1">
      <c r="A8" s="162">
        <v>45352</v>
      </c>
      <c r="B8" s="703"/>
      <c r="C8" s="559" t="s">
        <v>378</v>
      </c>
      <c r="D8" s="559" t="s">
        <v>280</v>
      </c>
      <c r="E8" s="546" t="s">
        <v>783</v>
      </c>
      <c r="F8" s="562"/>
      <c r="G8" s="561"/>
      <c r="H8" s="826"/>
      <c r="I8" s="561"/>
      <c r="J8" s="561"/>
      <c r="K8" s="826"/>
      <c r="L8" s="561"/>
      <c r="M8" s="561"/>
      <c r="N8" s="826"/>
      <c r="O8" s="561"/>
      <c r="P8" s="662"/>
      <c r="Q8" s="561"/>
      <c r="R8" s="562"/>
      <c r="S8" s="562"/>
      <c r="T8" s="546"/>
      <c r="U8" s="548" t="s">
        <v>784</v>
      </c>
      <c r="V8" s="163"/>
      <c r="W8" s="14"/>
      <c r="X8" s="2"/>
      <c r="Y8" s="2"/>
      <c r="Z8" s="2"/>
    </row>
    <row r="9" spans="1:26" ht="39" customHeight="1">
      <c r="A9" s="162">
        <v>45383</v>
      </c>
      <c r="B9" s="703"/>
      <c r="C9" s="562" t="s">
        <v>779</v>
      </c>
      <c r="D9" s="562" t="s">
        <v>280</v>
      </c>
      <c r="E9" s="546" t="s">
        <v>780</v>
      </c>
      <c r="F9" s="562"/>
      <c r="G9" s="561"/>
      <c r="H9" s="826"/>
      <c r="I9" s="561"/>
      <c r="J9" s="497" t="s">
        <v>781</v>
      </c>
      <c r="K9" s="826">
        <v>1</v>
      </c>
      <c r="L9" s="561"/>
      <c r="M9" s="561"/>
      <c r="N9" s="826"/>
      <c r="O9" s="561"/>
      <c r="P9" s="662"/>
      <c r="Q9" s="561"/>
      <c r="R9" s="562"/>
      <c r="S9" s="562"/>
      <c r="T9" s="546"/>
      <c r="U9" s="548" t="s">
        <v>405</v>
      </c>
      <c r="V9" s="163"/>
      <c r="W9" s="14"/>
      <c r="X9" s="2"/>
      <c r="Y9" s="2"/>
      <c r="Z9" s="2"/>
    </row>
    <row r="10" spans="1:26" ht="30.75" customHeight="1">
      <c r="A10" s="162">
        <v>45383</v>
      </c>
      <c r="B10" s="703"/>
      <c r="C10" s="562" t="s">
        <v>378</v>
      </c>
      <c r="D10" s="562" t="s">
        <v>628</v>
      </c>
      <c r="E10" s="546"/>
      <c r="F10" s="562"/>
      <c r="G10" s="561"/>
      <c r="H10" s="826"/>
      <c r="I10" s="561"/>
      <c r="J10" s="497"/>
      <c r="K10" s="826"/>
      <c r="L10" s="561"/>
      <c r="M10" s="561"/>
      <c r="N10" s="826"/>
      <c r="O10" s="561"/>
      <c r="P10" s="662"/>
      <c r="Q10" s="561"/>
      <c r="R10" s="562"/>
      <c r="S10" s="562"/>
      <c r="T10" s="546">
        <v>45394</v>
      </c>
      <c r="U10" s="548" t="s">
        <v>782</v>
      </c>
      <c r="V10" s="163"/>
      <c r="W10" s="14"/>
      <c r="X10" s="2"/>
      <c r="Y10" s="2"/>
      <c r="Z10" s="2"/>
    </row>
    <row r="11" spans="1:26" ht="56.25" customHeight="1">
      <c r="A11" s="162">
        <v>45413</v>
      </c>
      <c r="B11" s="688"/>
      <c r="C11" s="562" t="s">
        <v>382</v>
      </c>
      <c r="D11" s="562" t="s">
        <v>303</v>
      </c>
      <c r="E11" s="546" t="s">
        <v>775</v>
      </c>
      <c r="F11" s="562"/>
      <c r="G11" s="561" t="s">
        <v>776</v>
      </c>
      <c r="H11" s="826">
        <v>2</v>
      </c>
      <c r="I11" s="561" t="s">
        <v>778</v>
      </c>
      <c r="J11" s="608" t="s">
        <v>881</v>
      </c>
      <c r="K11" s="826">
        <v>1</v>
      </c>
      <c r="L11" s="561"/>
      <c r="M11" s="608" t="s">
        <v>882</v>
      </c>
      <c r="N11" s="826">
        <v>1</v>
      </c>
      <c r="O11" s="608">
        <v>5000</v>
      </c>
      <c r="P11" s="662">
        <v>5000</v>
      </c>
      <c r="Q11" s="497">
        <v>45481</v>
      </c>
      <c r="R11" s="562"/>
      <c r="S11" s="562"/>
      <c r="T11" s="546" t="s">
        <v>777</v>
      </c>
      <c r="U11" s="548" t="s">
        <v>405</v>
      </c>
      <c r="V11" s="163"/>
      <c r="W11" s="14"/>
      <c r="X11" s="2"/>
      <c r="Y11" s="2"/>
      <c r="Z11" s="2"/>
    </row>
    <row r="12" spans="1:26" ht="30.75" customHeight="1">
      <c r="A12" s="162">
        <v>45323</v>
      </c>
      <c r="B12" s="701" t="s">
        <v>100</v>
      </c>
      <c r="C12" s="446" t="s">
        <v>491</v>
      </c>
      <c r="D12" s="266" t="s">
        <v>359</v>
      </c>
      <c r="E12" s="271">
        <v>45328</v>
      </c>
      <c r="F12" s="266"/>
      <c r="G12" s="415"/>
      <c r="H12" s="826"/>
      <c r="I12" s="415"/>
      <c r="J12" s="415"/>
      <c r="K12" s="826"/>
      <c r="L12" s="415"/>
      <c r="M12" s="415"/>
      <c r="N12" s="826"/>
      <c r="O12" s="415"/>
      <c r="P12" s="662"/>
      <c r="Q12" s="415"/>
      <c r="R12" s="266"/>
      <c r="S12" s="266"/>
      <c r="T12" s="271"/>
      <c r="U12" s="303" t="s">
        <v>631</v>
      </c>
      <c r="V12" s="163"/>
      <c r="W12" s="14"/>
      <c r="X12" s="2"/>
      <c r="Y12" s="2"/>
      <c r="Z12" s="2"/>
    </row>
    <row r="13" spans="1:26" ht="40.5" customHeight="1">
      <c r="A13" s="44">
        <v>45323</v>
      </c>
      <c r="B13" s="700"/>
      <c r="C13" s="182" t="s">
        <v>382</v>
      </c>
      <c r="D13" s="439" t="s">
        <v>359</v>
      </c>
      <c r="E13" s="174">
        <v>45341</v>
      </c>
      <c r="F13" s="339"/>
      <c r="G13" s="178"/>
      <c r="H13" s="827"/>
      <c r="I13" s="178"/>
      <c r="J13" s="175"/>
      <c r="K13" s="280"/>
      <c r="L13" s="174"/>
      <c r="M13" s="178"/>
      <c r="N13" s="827"/>
      <c r="O13" s="178"/>
      <c r="P13" s="178"/>
      <c r="Q13" s="178"/>
      <c r="R13" s="178"/>
      <c r="S13" s="178"/>
      <c r="T13" s="178"/>
      <c r="U13" s="178"/>
      <c r="V13" s="181"/>
      <c r="W13" s="14"/>
      <c r="X13" s="2"/>
      <c r="Y13" s="2"/>
      <c r="Z13" s="2"/>
    </row>
    <row r="14" spans="1:26" ht="39" customHeight="1">
      <c r="A14" s="44">
        <v>45383</v>
      </c>
      <c r="B14" s="700"/>
      <c r="C14" s="604" t="s">
        <v>880</v>
      </c>
      <c r="D14" s="643" t="s">
        <v>863</v>
      </c>
      <c r="E14" s="174">
        <v>45391</v>
      </c>
      <c r="F14" s="339"/>
      <c r="G14" s="178"/>
      <c r="H14" s="827"/>
      <c r="I14" s="178"/>
      <c r="J14" s="175"/>
      <c r="K14" s="280"/>
      <c r="L14" s="174"/>
      <c r="M14" s="178"/>
      <c r="N14" s="827"/>
      <c r="O14" s="178"/>
      <c r="P14" s="178"/>
      <c r="Q14" s="178"/>
      <c r="R14" s="178"/>
      <c r="S14" s="178"/>
      <c r="T14" s="178"/>
      <c r="U14" s="183" t="s">
        <v>864</v>
      </c>
      <c r="V14" s="181"/>
      <c r="W14" s="14"/>
      <c r="X14" s="2"/>
      <c r="Y14" s="2"/>
      <c r="Z14" s="2"/>
    </row>
    <row r="15" spans="1:26" ht="39.75" customHeight="1">
      <c r="A15" s="44">
        <v>45444</v>
      </c>
      <c r="B15" s="688"/>
      <c r="C15" s="589" t="s">
        <v>491</v>
      </c>
      <c r="D15" s="591" t="s">
        <v>303</v>
      </c>
      <c r="E15" s="174" t="s">
        <v>929</v>
      </c>
      <c r="F15" s="339"/>
      <c r="G15" s="175" t="s">
        <v>930</v>
      </c>
      <c r="H15" s="280">
        <v>1</v>
      </c>
      <c r="I15" s="174">
        <v>45597</v>
      </c>
      <c r="J15" s="175" t="s">
        <v>931</v>
      </c>
      <c r="K15" s="280">
        <v>1</v>
      </c>
      <c r="L15" s="174" t="s">
        <v>544</v>
      </c>
      <c r="M15" s="175" t="s">
        <v>932</v>
      </c>
      <c r="N15" s="280">
        <v>1</v>
      </c>
      <c r="O15" s="175" t="s">
        <v>587</v>
      </c>
      <c r="P15" s="175"/>
      <c r="Q15" s="178"/>
      <c r="R15" s="178"/>
      <c r="S15" s="178"/>
      <c r="T15" s="175" t="s">
        <v>930</v>
      </c>
      <c r="U15" s="183" t="s">
        <v>363</v>
      </c>
      <c r="V15" s="181"/>
      <c r="W15" s="14"/>
      <c r="X15" s="2"/>
      <c r="Y15" s="2"/>
      <c r="Z15" s="2"/>
    </row>
    <row r="16" spans="1:26" ht="83.25" customHeight="1">
      <c r="A16" s="44">
        <v>45352</v>
      </c>
      <c r="B16" s="368" t="s">
        <v>262</v>
      </c>
      <c r="C16" s="613" t="s">
        <v>491</v>
      </c>
      <c r="D16" s="175" t="s">
        <v>303</v>
      </c>
      <c r="E16" s="174">
        <v>45363</v>
      </c>
      <c r="F16" s="175"/>
      <c r="G16" s="174" t="s">
        <v>600</v>
      </c>
      <c r="H16" s="280">
        <v>1</v>
      </c>
      <c r="I16" s="174">
        <v>45413</v>
      </c>
      <c r="J16" s="175"/>
      <c r="K16" s="280"/>
      <c r="L16" s="173"/>
      <c r="M16" s="173" t="s">
        <v>601</v>
      </c>
      <c r="N16" s="833">
        <v>1</v>
      </c>
      <c r="O16" s="173" t="s">
        <v>587</v>
      </c>
      <c r="P16" s="173"/>
      <c r="Q16" s="193"/>
      <c r="R16" s="193"/>
      <c r="S16" s="193"/>
      <c r="T16" s="171">
        <v>45363</v>
      </c>
      <c r="U16" s="183" t="s">
        <v>363</v>
      </c>
      <c r="V16" s="39"/>
      <c r="W16" s="14"/>
      <c r="X16" s="2"/>
      <c r="Y16" s="2"/>
      <c r="Z16" s="2"/>
    </row>
    <row r="17" spans="1:26" ht="33.75" customHeight="1">
      <c r="A17" s="44">
        <v>45444</v>
      </c>
      <c r="B17" s="701" t="s">
        <v>118</v>
      </c>
      <c r="C17" s="613" t="s">
        <v>912</v>
      </c>
      <c r="D17" s="175" t="s">
        <v>280</v>
      </c>
      <c r="E17" s="175" t="s">
        <v>913</v>
      </c>
      <c r="F17" s="175"/>
      <c r="G17" s="175"/>
      <c r="H17" s="280"/>
      <c r="I17" s="174"/>
      <c r="J17" s="175" t="s">
        <v>915</v>
      </c>
      <c r="K17" s="280">
        <v>1</v>
      </c>
      <c r="L17" s="175"/>
      <c r="M17" s="175"/>
      <c r="N17" s="280"/>
      <c r="O17" s="175"/>
      <c r="P17" s="175"/>
      <c r="Q17" s="174"/>
      <c r="R17" s="175"/>
      <c r="S17" s="175"/>
      <c r="T17" s="174"/>
      <c r="U17" s="183" t="s">
        <v>916</v>
      </c>
      <c r="V17" s="39"/>
      <c r="W17" s="14"/>
      <c r="X17" s="2"/>
      <c r="Y17" s="2"/>
      <c r="Z17" s="2"/>
    </row>
    <row r="18" spans="1:26" ht="54" customHeight="1">
      <c r="A18" s="44">
        <v>45444</v>
      </c>
      <c r="B18" s="688"/>
      <c r="C18" s="613" t="s">
        <v>491</v>
      </c>
      <c r="D18" s="175" t="s">
        <v>303</v>
      </c>
      <c r="E18" s="175" t="s">
        <v>914</v>
      </c>
      <c r="F18" s="175"/>
      <c r="G18" s="174" t="s">
        <v>925</v>
      </c>
      <c r="H18" s="280">
        <v>1</v>
      </c>
      <c r="I18" s="174" t="s">
        <v>926</v>
      </c>
      <c r="J18" s="174">
        <v>45468</v>
      </c>
      <c r="K18" s="280">
        <v>1</v>
      </c>
      <c r="L18" s="175" t="s">
        <v>544</v>
      </c>
      <c r="M18" s="175"/>
      <c r="N18" s="280"/>
      <c r="O18" s="175"/>
      <c r="P18" s="175"/>
      <c r="Q18" s="174"/>
      <c r="R18" s="175"/>
      <c r="S18" s="175"/>
      <c r="T18" s="174">
        <v>45457</v>
      </c>
      <c r="U18" s="183" t="s">
        <v>363</v>
      </c>
      <c r="V18" s="39"/>
      <c r="W18" s="14"/>
      <c r="X18" s="2"/>
      <c r="Y18" s="2"/>
      <c r="Z18" s="2"/>
    </row>
    <row r="19" spans="1:26" ht="42.75" customHeight="1">
      <c r="A19" s="44">
        <v>45292</v>
      </c>
      <c r="B19" s="707" t="s">
        <v>88</v>
      </c>
      <c r="C19" s="175" t="s">
        <v>491</v>
      </c>
      <c r="D19" s="175" t="s">
        <v>303</v>
      </c>
      <c r="E19" s="174" t="s">
        <v>362</v>
      </c>
      <c r="F19" s="175"/>
      <c r="G19" s="327">
        <v>45315</v>
      </c>
      <c r="H19" s="823">
        <v>1</v>
      </c>
      <c r="I19" s="327">
        <v>45401</v>
      </c>
      <c r="J19" s="170"/>
      <c r="K19" s="812"/>
      <c r="L19" s="170"/>
      <c r="M19" s="327">
        <v>45317</v>
      </c>
      <c r="N19" s="823">
        <v>1</v>
      </c>
      <c r="O19" s="269" t="s">
        <v>587</v>
      </c>
      <c r="P19" s="269"/>
      <c r="Q19" s="194"/>
      <c r="R19" s="341"/>
      <c r="S19" s="270"/>
      <c r="T19" s="171">
        <v>45315</v>
      </c>
      <c r="U19" s="172" t="s">
        <v>363</v>
      </c>
      <c r="V19" s="65"/>
      <c r="W19" s="1"/>
      <c r="X19" s="2"/>
      <c r="Y19" s="2"/>
      <c r="Z19" s="2"/>
    </row>
    <row r="20" spans="1:26" ht="39.75" customHeight="1">
      <c r="A20" s="44">
        <v>45352</v>
      </c>
      <c r="B20" s="708"/>
      <c r="C20" s="175" t="s">
        <v>378</v>
      </c>
      <c r="D20" s="175" t="s">
        <v>280</v>
      </c>
      <c r="E20" s="174"/>
      <c r="F20" s="175"/>
      <c r="G20" s="327"/>
      <c r="H20" s="823"/>
      <c r="I20" s="327"/>
      <c r="J20" s="428"/>
      <c r="K20" s="812"/>
      <c r="L20" s="428"/>
      <c r="M20" s="340"/>
      <c r="N20" s="834"/>
      <c r="O20" s="340"/>
      <c r="P20" s="340"/>
      <c r="Q20" s="194"/>
      <c r="R20" s="341"/>
      <c r="S20" s="270"/>
      <c r="T20" s="171">
        <v>45373</v>
      </c>
      <c r="U20" s="172" t="s">
        <v>502</v>
      </c>
      <c r="V20" s="65"/>
      <c r="W20" s="1"/>
      <c r="X20" s="2"/>
      <c r="Y20" s="2"/>
      <c r="Z20" s="2"/>
    </row>
    <row r="21" spans="1:26" ht="44.25" customHeight="1">
      <c r="A21" s="44">
        <v>45292</v>
      </c>
      <c r="B21" s="707" t="s">
        <v>114</v>
      </c>
      <c r="C21" s="175" t="s">
        <v>356</v>
      </c>
      <c r="D21" s="441" t="s">
        <v>280</v>
      </c>
      <c r="E21" s="171"/>
      <c r="F21" s="171"/>
      <c r="G21" s="170"/>
      <c r="H21" s="812"/>
      <c r="I21" s="171"/>
      <c r="J21" s="367" t="s">
        <v>357</v>
      </c>
      <c r="K21" s="812">
        <v>1</v>
      </c>
      <c r="L21" s="171" t="s">
        <v>349</v>
      </c>
      <c r="M21" s="193"/>
      <c r="N21" s="835"/>
      <c r="O21" s="193"/>
      <c r="P21" s="193"/>
      <c r="Q21" s="193"/>
      <c r="R21" s="170"/>
      <c r="S21" s="171"/>
      <c r="T21" s="171"/>
      <c r="U21" s="172" t="s">
        <v>358</v>
      </c>
      <c r="V21" s="57"/>
      <c r="W21" s="58"/>
      <c r="X21" s="2"/>
      <c r="Y21" s="2"/>
      <c r="Z21" s="2"/>
    </row>
    <row r="22" spans="1:26" ht="60" customHeight="1">
      <c r="A22" s="44">
        <v>45292</v>
      </c>
      <c r="B22" s="700"/>
      <c r="C22" s="441" t="s">
        <v>491</v>
      </c>
      <c r="D22" s="441" t="s">
        <v>531</v>
      </c>
      <c r="E22" s="454">
        <v>45303</v>
      </c>
      <c r="F22" s="170"/>
      <c r="G22" s="171"/>
      <c r="H22" s="812"/>
      <c r="I22" s="171"/>
      <c r="J22" s="170"/>
      <c r="K22" s="812"/>
      <c r="L22" s="171"/>
      <c r="M22" s="193"/>
      <c r="N22" s="835"/>
      <c r="O22" s="193"/>
      <c r="P22" s="193"/>
      <c r="Q22" s="193"/>
      <c r="R22" s="689" t="s">
        <v>603</v>
      </c>
      <c r="S22" s="709"/>
      <c r="T22" s="193"/>
      <c r="U22" s="194"/>
      <c r="V22" s="57"/>
      <c r="W22" s="58"/>
      <c r="X22" s="2"/>
      <c r="Y22" s="2"/>
      <c r="Z22" s="2"/>
    </row>
    <row r="23" spans="1:26" ht="45" customHeight="1">
      <c r="A23" s="44">
        <v>45323</v>
      </c>
      <c r="B23" s="700"/>
      <c r="C23" s="642" t="s">
        <v>764</v>
      </c>
      <c r="D23" s="441" t="s">
        <v>280</v>
      </c>
      <c r="E23" s="454"/>
      <c r="F23" s="441"/>
      <c r="G23" s="171"/>
      <c r="H23" s="812"/>
      <c r="I23" s="171"/>
      <c r="J23" s="441" t="s">
        <v>604</v>
      </c>
      <c r="K23" s="812">
        <v>1</v>
      </c>
      <c r="L23" s="171">
        <v>45364</v>
      </c>
      <c r="M23" s="193"/>
      <c r="N23" s="835"/>
      <c r="O23" s="193"/>
      <c r="P23" s="193"/>
      <c r="Q23" s="193"/>
      <c r="R23" s="443"/>
      <c r="S23" s="455"/>
      <c r="T23" s="193"/>
      <c r="U23" s="194" t="s">
        <v>605</v>
      </c>
      <c r="V23" s="57"/>
      <c r="W23" s="58"/>
      <c r="X23" s="2"/>
      <c r="Y23" s="2"/>
      <c r="Z23" s="2"/>
    </row>
    <row r="24" spans="1:26" ht="45.75" customHeight="1">
      <c r="A24" s="44">
        <v>45413</v>
      </c>
      <c r="B24" s="688"/>
      <c r="C24" s="586" t="s">
        <v>849</v>
      </c>
      <c r="D24" s="642" t="s">
        <v>863</v>
      </c>
      <c r="E24" s="454"/>
      <c r="F24" s="586"/>
      <c r="G24" s="171"/>
      <c r="H24" s="812"/>
      <c r="I24" s="171"/>
      <c r="J24" s="586"/>
      <c r="K24" s="812"/>
      <c r="L24" s="171"/>
      <c r="M24" s="193"/>
      <c r="N24" s="835"/>
      <c r="O24" s="193"/>
      <c r="P24" s="193"/>
      <c r="Q24" s="193"/>
      <c r="R24" s="587"/>
      <c r="S24" s="588"/>
      <c r="T24" s="193"/>
      <c r="U24" s="194" t="s">
        <v>942</v>
      </c>
      <c r="V24" s="57"/>
      <c r="W24" s="58"/>
      <c r="X24" s="2"/>
      <c r="Y24" s="2"/>
      <c r="Z24" s="2"/>
    </row>
    <row r="25" spans="1:26" ht="53.25" customHeight="1">
      <c r="A25" s="44">
        <v>45352</v>
      </c>
      <c r="B25" s="701" t="s">
        <v>90</v>
      </c>
      <c r="C25" s="413" t="s">
        <v>382</v>
      </c>
      <c r="D25" s="380" t="s">
        <v>280</v>
      </c>
      <c r="E25" s="171" t="s">
        <v>404</v>
      </c>
      <c r="F25" s="170"/>
      <c r="G25" s="171" t="s">
        <v>649</v>
      </c>
      <c r="H25" s="812">
        <v>1</v>
      </c>
      <c r="I25" s="171" t="s">
        <v>647</v>
      </c>
      <c r="J25" s="463" t="s">
        <v>648</v>
      </c>
      <c r="K25" s="812">
        <v>1</v>
      </c>
      <c r="L25" s="170"/>
      <c r="M25" s="463" t="s">
        <v>650</v>
      </c>
      <c r="N25" s="812">
        <v>1</v>
      </c>
      <c r="O25" s="170">
        <v>5000</v>
      </c>
      <c r="P25" s="659">
        <v>5000</v>
      </c>
      <c r="Q25" s="171">
        <v>45393</v>
      </c>
      <c r="R25" s="170"/>
      <c r="S25" s="170"/>
      <c r="T25" s="476">
        <v>45372</v>
      </c>
      <c r="U25" s="172" t="s">
        <v>405</v>
      </c>
      <c r="V25" s="39"/>
    </row>
    <row r="26" spans="1:26" ht="42" customHeight="1">
      <c r="A26" s="568">
        <v>45383</v>
      </c>
      <c r="B26" s="688"/>
      <c r="C26" s="558" t="s">
        <v>378</v>
      </c>
      <c r="D26" s="558" t="s">
        <v>280</v>
      </c>
      <c r="E26" s="257"/>
      <c r="F26" s="558" t="s">
        <v>757</v>
      </c>
      <c r="G26" s="257"/>
      <c r="H26" s="828"/>
      <c r="I26" s="257"/>
      <c r="J26" s="558"/>
      <c r="K26" s="828"/>
      <c r="L26" s="558"/>
      <c r="M26" s="558"/>
      <c r="N26" s="828"/>
      <c r="O26" s="558"/>
      <c r="P26" s="657"/>
      <c r="Q26" s="257"/>
      <c r="R26" s="558"/>
      <c r="S26" s="558"/>
      <c r="T26" s="569">
        <v>45401</v>
      </c>
      <c r="U26" s="258" t="s">
        <v>502</v>
      </c>
      <c r="V26" s="259"/>
    </row>
    <row r="27" spans="1:26" ht="84.75" customHeight="1">
      <c r="A27" s="568"/>
      <c r="B27" s="660" t="s">
        <v>101</v>
      </c>
      <c r="C27" s="663"/>
      <c r="D27" s="657"/>
      <c r="E27" s="663"/>
      <c r="F27" s="663"/>
      <c r="G27" s="663"/>
      <c r="H27" s="829"/>
      <c r="I27" s="261"/>
      <c r="J27" s="261"/>
      <c r="K27" s="829"/>
      <c r="L27" s="261"/>
      <c r="M27" s="663"/>
      <c r="N27" s="829"/>
      <c r="O27" s="663"/>
      <c r="P27" s="663"/>
      <c r="Q27" s="663"/>
      <c r="R27" s="663"/>
      <c r="S27" s="663"/>
      <c r="T27" s="663"/>
      <c r="U27" s="258"/>
      <c r="V27" s="818"/>
    </row>
    <row r="28" spans="1:26" s="822" customFormat="1" ht="39" hidden="1" customHeight="1">
      <c r="A28" s="820"/>
      <c r="B28" s="820" t="s">
        <v>964</v>
      </c>
      <c r="C28" s="820"/>
      <c r="D28" s="820"/>
      <c r="E28" s="820"/>
      <c r="F28" s="820"/>
      <c r="G28" s="820"/>
      <c r="H28" s="830">
        <f>SUM(H7:H27)</f>
        <v>7</v>
      </c>
      <c r="I28" s="820"/>
      <c r="J28" s="820"/>
      <c r="K28" s="830">
        <f>SUM(K7:K27)</f>
        <v>8</v>
      </c>
      <c r="L28" s="820"/>
      <c r="M28" s="820"/>
      <c r="N28" s="830">
        <f>SUM(N7:N27)</f>
        <v>5</v>
      </c>
      <c r="O28" s="820"/>
      <c r="P28" s="820">
        <f>SUM(P7:P27)</f>
        <v>10000</v>
      </c>
      <c r="Q28" s="820"/>
      <c r="R28" s="820"/>
      <c r="S28" s="820"/>
      <c r="T28" s="820"/>
      <c r="U28" s="820"/>
      <c r="V28" s="819"/>
      <c r="W28" s="821"/>
    </row>
    <row r="29" spans="1:26" s="12" customFormat="1">
      <c r="H29" s="824"/>
      <c r="K29" s="824"/>
      <c r="N29" s="824"/>
      <c r="V29" s="15"/>
    </row>
    <row r="30" spans="1:26" s="12" customFormat="1" ht="12.75">
      <c r="B30" s="20"/>
      <c r="H30" s="824"/>
      <c r="K30" s="824"/>
      <c r="N30" s="824"/>
      <c r="V30" s="15"/>
    </row>
    <row r="31" spans="1:26" s="12" customFormat="1" ht="12.75">
      <c r="B31" s="20"/>
      <c r="H31" s="824"/>
      <c r="K31" s="824"/>
      <c r="N31" s="824"/>
      <c r="V31" s="15"/>
    </row>
    <row r="32" spans="1:26" s="12" customFormat="1" ht="12.75">
      <c r="B32" s="20"/>
      <c r="H32" s="824"/>
      <c r="K32" s="824"/>
      <c r="N32" s="824"/>
      <c r="V32" s="15"/>
    </row>
    <row r="33" spans="2:22" s="12" customFormat="1" ht="12.75">
      <c r="B33" s="20"/>
      <c r="H33" s="824"/>
      <c r="K33" s="824"/>
      <c r="N33" s="824"/>
      <c r="V33" s="15"/>
    </row>
    <row r="34" spans="2:22" ht="12.75">
      <c r="B34" s="20"/>
    </row>
    <row r="35" spans="2:22" ht="12.75">
      <c r="B35" s="20"/>
    </row>
    <row r="36" spans="2:22" ht="12.75">
      <c r="B36" s="20"/>
    </row>
    <row r="37" spans="2:22" ht="12.75">
      <c r="B37" s="20"/>
    </row>
    <row r="38" spans="2:22" ht="12.75">
      <c r="B38" s="20"/>
    </row>
  </sheetData>
  <mergeCells count="22">
    <mergeCell ref="A2:V2"/>
    <mergeCell ref="D3:D5"/>
    <mergeCell ref="E3:E5"/>
    <mergeCell ref="F3:F5"/>
    <mergeCell ref="G4:I4"/>
    <mergeCell ref="J4:L4"/>
    <mergeCell ref="M4:Q4"/>
    <mergeCell ref="A3:A5"/>
    <mergeCell ref="B3:B5"/>
    <mergeCell ref="C3:C5"/>
    <mergeCell ref="G3:V3"/>
    <mergeCell ref="R4:S4"/>
    <mergeCell ref="U4:U5"/>
    <mergeCell ref="V4:V5"/>
    <mergeCell ref="B25:B26"/>
    <mergeCell ref="B7:B11"/>
    <mergeCell ref="A6:V6"/>
    <mergeCell ref="B19:B20"/>
    <mergeCell ref="R22:S22"/>
    <mergeCell ref="B21:B24"/>
    <mergeCell ref="B12:B15"/>
    <mergeCell ref="B17:B18"/>
  </mergeCells>
  <phoneticPr fontId="4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27"/>
  <sheetViews>
    <sheetView view="pageBreakPreview" topLeftCell="A2" zoomScale="110" zoomScaleNormal="93" zoomScaleSheetLayoutView="110" workbookViewId="0">
      <pane xSplit="1" ySplit="5" topLeftCell="B21" activePane="bottomRight" state="frozen"/>
      <selection activeCell="A2" sqref="A2"/>
      <selection pane="topRight" activeCell="B2" sqref="B2"/>
      <selection pane="bottomLeft" activeCell="A7" sqref="A7"/>
      <selection pane="bottomRight" activeCell="B26" sqref="B26"/>
    </sheetView>
  </sheetViews>
  <sheetFormatPr defaultRowHeight="12"/>
  <cols>
    <col min="1" max="1" width="6.85546875" style="1" customWidth="1"/>
    <col min="2" max="2" width="26.7109375" style="1" customWidth="1"/>
    <col min="3" max="3" width="24.140625" style="1" customWidth="1"/>
    <col min="4" max="4" width="13.5703125" style="1" customWidth="1"/>
    <col min="5" max="5" width="11.28515625" style="1" customWidth="1"/>
    <col min="6" max="6" width="10.140625" style="1" customWidth="1"/>
    <col min="7" max="7" width="10.28515625" style="1" customWidth="1"/>
    <col min="8" max="8" width="9.140625" style="831" hidden="1" customWidth="1"/>
    <col min="9" max="9" width="12.140625" style="1" customWidth="1"/>
    <col min="10" max="10" width="10.85546875" style="1" customWidth="1"/>
    <col min="11" max="11" width="8.5703125" style="831" hidden="1" customWidth="1"/>
    <col min="12" max="12" width="10.7109375" style="1" customWidth="1"/>
    <col min="13" max="13" width="11.28515625" style="1" customWidth="1"/>
    <col min="14" max="14" width="9" style="831" hidden="1" customWidth="1"/>
    <col min="15" max="15" width="9.28515625" style="1" customWidth="1"/>
    <col min="16" max="16" width="9.28515625" style="831" hidden="1" customWidth="1"/>
    <col min="17" max="17" width="10.7109375" style="1" customWidth="1"/>
    <col min="18" max="18" width="5.7109375" style="1" customWidth="1"/>
    <col min="19" max="19" width="7.140625" style="1" customWidth="1"/>
    <col min="20" max="20" width="10" style="1" customWidth="1"/>
    <col min="21" max="21" width="48.28515625" style="1" customWidth="1"/>
    <col min="22" max="22" width="10.85546875" style="4" customWidth="1"/>
    <col min="23" max="23" width="21.140625" style="12" customWidth="1"/>
    <col min="24" max="24" width="9.140625" style="12"/>
    <col min="25" max="16384" width="9.140625" style="1"/>
  </cols>
  <sheetData>
    <row r="1" spans="1:23" ht="20.25">
      <c r="V1" s="68" t="s">
        <v>17</v>
      </c>
    </row>
    <row r="2" spans="1:23" ht="21" thickBot="1">
      <c r="A2" s="668" t="s">
        <v>264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</row>
    <row r="3" spans="1:23" ht="12.75" customHeight="1">
      <c r="A3" s="673" t="s">
        <v>66</v>
      </c>
      <c r="B3" s="676" t="s">
        <v>65</v>
      </c>
      <c r="C3" s="676" t="s">
        <v>67</v>
      </c>
      <c r="D3" s="676" t="s">
        <v>12</v>
      </c>
      <c r="E3" s="676" t="s">
        <v>68</v>
      </c>
      <c r="F3" s="676" t="s">
        <v>69</v>
      </c>
      <c r="G3" s="676" t="s">
        <v>80</v>
      </c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9"/>
    </row>
    <row r="4" spans="1:23" ht="12.75" customHeight="1">
      <c r="A4" s="674"/>
      <c r="B4" s="677"/>
      <c r="C4" s="677"/>
      <c r="D4" s="677"/>
      <c r="E4" s="677"/>
      <c r="F4" s="677"/>
      <c r="G4" s="680" t="s">
        <v>70</v>
      </c>
      <c r="H4" s="680"/>
      <c r="I4" s="680"/>
      <c r="J4" s="680" t="s">
        <v>73</v>
      </c>
      <c r="K4" s="680"/>
      <c r="L4" s="680"/>
      <c r="M4" s="680" t="s">
        <v>74</v>
      </c>
      <c r="N4" s="680"/>
      <c r="O4" s="680"/>
      <c r="P4" s="680"/>
      <c r="Q4" s="680"/>
      <c r="R4" s="680" t="s">
        <v>78</v>
      </c>
      <c r="S4" s="680"/>
      <c r="T4" s="170" t="s">
        <v>10</v>
      </c>
      <c r="U4" s="680" t="s">
        <v>9</v>
      </c>
      <c r="V4" s="681" t="s">
        <v>79</v>
      </c>
    </row>
    <row r="5" spans="1:23" ht="92.25" customHeight="1" thickBot="1">
      <c r="A5" s="675"/>
      <c r="B5" s="678"/>
      <c r="C5" s="678"/>
      <c r="D5" s="678"/>
      <c r="E5" s="678"/>
      <c r="F5" s="678"/>
      <c r="G5" s="19" t="s">
        <v>71</v>
      </c>
      <c r="H5" s="837"/>
      <c r="I5" s="16" t="s">
        <v>72</v>
      </c>
      <c r="J5" s="17" t="s">
        <v>11</v>
      </c>
      <c r="K5" s="840"/>
      <c r="L5" s="16" t="s">
        <v>72</v>
      </c>
      <c r="M5" s="16" t="s">
        <v>75</v>
      </c>
      <c r="N5" s="841"/>
      <c r="O5" s="16" t="s">
        <v>76</v>
      </c>
      <c r="P5" s="841"/>
      <c r="Q5" s="16" t="s">
        <v>77</v>
      </c>
      <c r="R5" s="17" t="s">
        <v>11</v>
      </c>
      <c r="S5" s="17" t="s">
        <v>11</v>
      </c>
      <c r="T5" s="16" t="s">
        <v>11</v>
      </c>
      <c r="U5" s="683"/>
      <c r="V5" s="682"/>
    </row>
    <row r="6" spans="1:23" ht="24.75" customHeight="1" thickBot="1">
      <c r="A6" s="704" t="s">
        <v>41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  <c r="Q6" s="705"/>
      <c r="R6" s="705"/>
      <c r="S6" s="705"/>
      <c r="T6" s="705"/>
      <c r="U6" s="705"/>
      <c r="V6" s="715"/>
    </row>
    <row r="7" spans="1:23" s="12" customFormat="1" ht="34.5" customHeight="1">
      <c r="A7" s="312">
        <v>45292</v>
      </c>
      <c r="B7" s="720" t="s">
        <v>42</v>
      </c>
      <c r="C7" s="446" t="s">
        <v>612</v>
      </c>
      <c r="D7" s="446" t="s">
        <v>303</v>
      </c>
      <c r="E7" s="299" t="s">
        <v>613</v>
      </c>
      <c r="F7" s="445" t="s">
        <v>614</v>
      </c>
      <c r="G7" s="313"/>
      <c r="H7" s="838"/>
      <c r="I7" s="314"/>
      <c r="J7" s="315"/>
      <c r="K7" s="838"/>
      <c r="L7" s="315"/>
      <c r="M7" s="315"/>
      <c r="N7" s="838"/>
      <c r="O7" s="315"/>
      <c r="P7" s="838"/>
      <c r="Q7" s="316"/>
      <c r="R7" s="316"/>
      <c r="S7" s="316"/>
      <c r="T7" s="458">
        <v>45338</v>
      </c>
      <c r="U7" s="275" t="s">
        <v>381</v>
      </c>
      <c r="V7" s="163"/>
    </row>
    <row r="8" spans="1:23" s="12" customFormat="1" ht="37.5" customHeight="1">
      <c r="A8" s="312">
        <v>45413</v>
      </c>
      <c r="B8" s="700"/>
      <c r="C8" s="614" t="s">
        <v>378</v>
      </c>
      <c r="D8" s="614" t="s">
        <v>303</v>
      </c>
      <c r="E8" s="497" t="s">
        <v>907</v>
      </c>
      <c r="F8" s="615">
        <v>2023</v>
      </c>
      <c r="G8" s="634"/>
      <c r="H8" s="838"/>
      <c r="I8" s="635"/>
      <c r="J8" s="636"/>
      <c r="K8" s="838"/>
      <c r="L8" s="636"/>
      <c r="M8" s="636"/>
      <c r="N8" s="838"/>
      <c r="O8" s="636"/>
      <c r="P8" s="838"/>
      <c r="Q8" s="637"/>
      <c r="R8" s="637"/>
      <c r="S8" s="637"/>
      <c r="T8" s="627"/>
      <c r="U8" s="572" t="s">
        <v>502</v>
      </c>
      <c r="V8" s="163"/>
    </row>
    <row r="9" spans="1:23" s="12" customFormat="1" ht="39" customHeight="1">
      <c r="A9" s="312">
        <v>45444</v>
      </c>
      <c r="B9" s="688"/>
      <c r="C9" s="614" t="s">
        <v>519</v>
      </c>
      <c r="D9" s="614" t="s">
        <v>280</v>
      </c>
      <c r="E9" s="497" t="s">
        <v>909</v>
      </c>
      <c r="F9" s="615"/>
      <c r="G9" s="634"/>
      <c r="H9" s="838"/>
      <c r="I9" s="635"/>
      <c r="J9" s="615"/>
      <c r="K9" s="826"/>
      <c r="L9" s="636"/>
      <c r="M9" s="636"/>
      <c r="N9" s="838"/>
      <c r="O9" s="636"/>
      <c r="P9" s="838"/>
      <c r="Q9" s="637"/>
      <c r="R9" s="689" t="s">
        <v>910</v>
      </c>
      <c r="S9" s="714"/>
      <c r="T9" s="627"/>
      <c r="U9" s="572" t="s">
        <v>908</v>
      </c>
      <c r="V9" s="163"/>
    </row>
    <row r="10" spans="1:23" ht="51" customHeight="1">
      <c r="A10" s="54">
        <v>45323</v>
      </c>
      <c r="B10" s="716" t="s">
        <v>102</v>
      </c>
      <c r="C10" s="175" t="s">
        <v>491</v>
      </c>
      <c r="D10" s="175" t="s">
        <v>285</v>
      </c>
      <c r="E10" s="174">
        <v>45330</v>
      </c>
      <c r="F10" s="175"/>
      <c r="G10" s="175" t="s">
        <v>595</v>
      </c>
      <c r="H10" s="280">
        <v>1</v>
      </c>
      <c r="I10" s="174">
        <v>45694</v>
      </c>
      <c r="J10" s="174" t="s">
        <v>596</v>
      </c>
      <c r="K10" s="280">
        <v>1</v>
      </c>
      <c r="L10" s="174" t="s">
        <v>597</v>
      </c>
      <c r="M10" s="175" t="s">
        <v>598</v>
      </c>
      <c r="N10" s="280">
        <v>1</v>
      </c>
      <c r="O10" s="175" t="s">
        <v>587</v>
      </c>
      <c r="P10" s="280"/>
      <c r="Q10" s="173"/>
      <c r="R10" s="173"/>
      <c r="S10" s="173"/>
      <c r="T10" s="481" t="s">
        <v>599</v>
      </c>
      <c r="U10" s="281" t="s">
        <v>363</v>
      </c>
      <c r="V10" s="218"/>
      <c r="W10" s="145"/>
    </row>
    <row r="11" spans="1:23" ht="26.25" customHeight="1">
      <c r="A11" s="54">
        <v>45352</v>
      </c>
      <c r="B11" s="717"/>
      <c r="C11" s="175" t="s">
        <v>382</v>
      </c>
      <c r="D11" s="639" t="s">
        <v>359</v>
      </c>
      <c r="E11" s="546">
        <v>45355</v>
      </c>
      <c r="F11" s="639"/>
      <c r="G11" s="175"/>
      <c r="H11" s="280"/>
      <c r="I11" s="174"/>
      <c r="J11" s="174"/>
      <c r="K11" s="280"/>
      <c r="L11" s="174"/>
      <c r="M11" s="175"/>
      <c r="N11" s="280"/>
      <c r="O11" s="175"/>
      <c r="P11" s="280"/>
      <c r="Q11" s="173"/>
      <c r="R11" s="598"/>
      <c r="S11" s="641"/>
      <c r="T11" s="481"/>
      <c r="U11" s="172" t="s">
        <v>632</v>
      </c>
      <c r="V11" s="218"/>
      <c r="W11" s="145"/>
    </row>
    <row r="12" spans="1:23" ht="44.25" customHeight="1">
      <c r="A12" s="54">
        <v>45444</v>
      </c>
      <c r="B12" s="688"/>
      <c r="C12" s="175" t="s">
        <v>618</v>
      </c>
      <c r="D12" s="546" t="s">
        <v>359</v>
      </c>
      <c r="E12" s="546">
        <v>45446</v>
      </c>
      <c r="F12" s="639"/>
      <c r="G12" s="175"/>
      <c r="H12" s="280"/>
      <c r="I12" s="174"/>
      <c r="J12" s="174"/>
      <c r="K12" s="280"/>
      <c r="L12" s="174"/>
      <c r="M12" s="175"/>
      <c r="N12" s="280"/>
      <c r="O12" s="175"/>
      <c r="P12" s="280"/>
      <c r="Q12" s="173"/>
      <c r="R12" s="598"/>
      <c r="S12" s="641"/>
      <c r="T12" s="481"/>
      <c r="U12" s="172" t="s">
        <v>632</v>
      </c>
      <c r="V12" s="218"/>
      <c r="W12" s="145"/>
    </row>
    <row r="13" spans="1:23" ht="62.25" customHeight="1">
      <c r="A13" s="54">
        <v>45352</v>
      </c>
      <c r="B13" s="465" t="s">
        <v>43</v>
      </c>
      <c r="C13" s="463" t="s">
        <v>382</v>
      </c>
      <c r="D13" s="468" t="s">
        <v>359</v>
      </c>
      <c r="E13" s="299">
        <v>45365</v>
      </c>
      <c r="F13" s="267"/>
      <c r="G13" s="170"/>
      <c r="H13" s="812"/>
      <c r="I13" s="171"/>
      <c r="J13" s="193"/>
      <c r="K13" s="835"/>
      <c r="L13" s="193"/>
      <c r="M13" s="170"/>
      <c r="N13" s="812"/>
      <c r="O13" s="170"/>
      <c r="P13" s="812"/>
      <c r="Q13" s="171"/>
      <c r="R13" s="689"/>
      <c r="S13" s="690"/>
      <c r="T13" s="476">
        <v>45365</v>
      </c>
      <c r="U13" s="172" t="s">
        <v>632</v>
      </c>
      <c r="V13" s="39"/>
    </row>
    <row r="14" spans="1:23" ht="32.25" customHeight="1">
      <c r="A14" s="54">
        <v>45413</v>
      </c>
      <c r="B14" s="716" t="s">
        <v>44</v>
      </c>
      <c r="C14" s="686" t="s">
        <v>900</v>
      </c>
      <c r="D14" s="612" t="s">
        <v>280</v>
      </c>
      <c r="E14" s="612" t="s">
        <v>901</v>
      </c>
      <c r="F14" s="170"/>
      <c r="G14" s="170"/>
      <c r="H14" s="812"/>
      <c r="I14" s="170"/>
      <c r="J14" s="612" t="s">
        <v>902</v>
      </c>
      <c r="K14" s="812">
        <v>1</v>
      </c>
      <c r="L14" s="171">
        <v>45429</v>
      </c>
      <c r="M14" s="170"/>
      <c r="N14" s="812"/>
      <c r="O14" s="170"/>
      <c r="P14" s="812"/>
      <c r="Q14" s="170"/>
      <c r="R14" s="170"/>
      <c r="S14" s="170"/>
      <c r="T14" s="476"/>
      <c r="U14" s="172" t="s">
        <v>905</v>
      </c>
      <c r="V14" s="61"/>
    </row>
    <row r="15" spans="1:23" ht="30.75" customHeight="1">
      <c r="A15" s="54">
        <v>45444</v>
      </c>
      <c r="B15" s="688"/>
      <c r="C15" s="719"/>
      <c r="D15" s="612" t="s">
        <v>280</v>
      </c>
      <c r="E15" s="612" t="s">
        <v>904</v>
      </c>
      <c r="F15" s="612"/>
      <c r="G15" s="612"/>
      <c r="H15" s="812"/>
      <c r="I15" s="612"/>
      <c r="J15" s="612" t="s">
        <v>903</v>
      </c>
      <c r="K15" s="812">
        <v>1</v>
      </c>
      <c r="L15" s="171">
        <v>45453</v>
      </c>
      <c r="M15" s="612"/>
      <c r="N15" s="812"/>
      <c r="O15" s="612"/>
      <c r="P15" s="812"/>
      <c r="Q15" s="612"/>
      <c r="R15" s="612"/>
      <c r="S15" s="612"/>
      <c r="T15" s="476"/>
      <c r="U15" s="172" t="s">
        <v>906</v>
      </c>
      <c r="V15" s="61"/>
    </row>
    <row r="16" spans="1:23" ht="65.25" customHeight="1">
      <c r="A16" s="54">
        <v>45413</v>
      </c>
      <c r="B16" s="465" t="s">
        <v>45</v>
      </c>
      <c r="C16" s="612" t="s">
        <v>522</v>
      </c>
      <c r="D16" s="612" t="s">
        <v>280</v>
      </c>
      <c r="E16" s="612" t="s">
        <v>911</v>
      </c>
      <c r="F16" s="612" t="s">
        <v>295</v>
      </c>
      <c r="G16" s="170"/>
      <c r="H16" s="812"/>
      <c r="I16" s="170"/>
      <c r="J16" s="170"/>
      <c r="K16" s="812"/>
      <c r="L16" s="170"/>
      <c r="M16" s="174"/>
      <c r="N16" s="280"/>
      <c r="O16" s="175"/>
      <c r="P16" s="280"/>
      <c r="Q16" s="175"/>
      <c r="R16" s="172"/>
      <c r="S16" s="172"/>
      <c r="T16" s="476">
        <v>45457</v>
      </c>
      <c r="U16" s="172" t="s">
        <v>381</v>
      </c>
      <c r="V16" s="39"/>
    </row>
    <row r="17" spans="1:23" ht="63" customHeight="1">
      <c r="A17" s="54"/>
      <c r="B17" s="465" t="s">
        <v>46</v>
      </c>
      <c r="C17" s="266"/>
      <c r="D17" s="266"/>
      <c r="E17" s="266"/>
      <c r="F17" s="266"/>
      <c r="G17" s="266"/>
      <c r="H17" s="839"/>
      <c r="I17" s="266"/>
      <c r="J17" s="266"/>
      <c r="K17" s="839"/>
      <c r="L17" s="271"/>
      <c r="M17" s="266"/>
      <c r="N17" s="839"/>
      <c r="O17" s="266"/>
      <c r="P17" s="839"/>
      <c r="Q17" s="266"/>
      <c r="R17" s="266"/>
      <c r="S17" s="266"/>
      <c r="T17" s="480"/>
      <c r="U17" s="310"/>
      <c r="V17" s="39"/>
    </row>
    <row r="18" spans="1:23" ht="63.75" customHeight="1">
      <c r="A18" s="54"/>
      <c r="B18" s="321" t="s">
        <v>47</v>
      </c>
      <c r="C18" s="170"/>
      <c r="D18" s="175"/>
      <c r="E18" s="362"/>
      <c r="F18" s="362"/>
      <c r="G18" s="362"/>
      <c r="H18" s="812"/>
      <c r="I18" s="171"/>
      <c r="J18" s="362"/>
      <c r="K18" s="812"/>
      <c r="L18" s="362"/>
      <c r="M18" s="362"/>
      <c r="N18" s="812"/>
      <c r="O18" s="362"/>
      <c r="P18" s="812"/>
      <c r="Q18" s="171"/>
      <c r="R18" s="362"/>
      <c r="S18" s="362"/>
      <c r="T18" s="252"/>
      <c r="U18" s="172"/>
      <c r="V18" s="361"/>
    </row>
    <row r="19" spans="1:23" ht="66" customHeight="1">
      <c r="A19" s="54">
        <v>45323</v>
      </c>
      <c r="B19" s="437" t="s">
        <v>82</v>
      </c>
      <c r="C19" s="436" t="s">
        <v>382</v>
      </c>
      <c r="D19" s="436" t="s">
        <v>359</v>
      </c>
      <c r="E19" s="171">
        <v>45327</v>
      </c>
      <c r="F19" s="170"/>
      <c r="G19" s="170"/>
      <c r="H19" s="812"/>
      <c r="I19" s="170"/>
      <c r="J19" s="170"/>
      <c r="K19" s="812"/>
      <c r="L19" s="170"/>
      <c r="M19" s="170"/>
      <c r="N19" s="812"/>
      <c r="O19" s="170"/>
      <c r="P19" s="812"/>
      <c r="Q19" s="170"/>
      <c r="R19" s="360"/>
      <c r="S19" s="360"/>
      <c r="T19" s="476">
        <v>45327</v>
      </c>
      <c r="U19" s="172" t="s">
        <v>632</v>
      </c>
      <c r="V19" s="39"/>
    </row>
    <row r="20" spans="1:23" ht="69" customHeight="1">
      <c r="A20" s="54">
        <v>45413</v>
      </c>
      <c r="B20" s="442" t="s">
        <v>48</v>
      </c>
      <c r="C20" s="175" t="s">
        <v>522</v>
      </c>
      <c r="D20" s="175" t="s">
        <v>887</v>
      </c>
      <c r="E20" s="175" t="s">
        <v>886</v>
      </c>
      <c r="F20" s="175" t="s">
        <v>295</v>
      </c>
      <c r="G20" s="175"/>
      <c r="H20" s="280"/>
      <c r="I20" s="174"/>
      <c r="J20" s="175"/>
      <c r="K20" s="280"/>
      <c r="L20" s="175"/>
      <c r="M20" s="175"/>
      <c r="N20" s="280"/>
      <c r="O20" s="175"/>
      <c r="P20" s="280"/>
      <c r="Q20" s="175"/>
      <c r="R20" s="183"/>
      <c r="S20" s="183"/>
      <c r="T20" s="474">
        <v>45457</v>
      </c>
      <c r="U20" s="281" t="s">
        <v>381</v>
      </c>
      <c r="V20" s="218"/>
      <c r="W20" s="358"/>
    </row>
    <row r="21" spans="1:23" ht="79.5" customHeight="1">
      <c r="A21" s="54"/>
      <c r="B21" s="359" t="s">
        <v>49</v>
      </c>
      <c r="C21" s="175"/>
      <c r="D21" s="277"/>
      <c r="E21" s="174"/>
      <c r="F21" s="175"/>
      <c r="G21" s="174"/>
      <c r="H21" s="280"/>
      <c r="I21" s="174"/>
      <c r="J21" s="174"/>
      <c r="K21" s="280"/>
      <c r="L21" s="174"/>
      <c r="M21" s="175"/>
      <c r="N21" s="280"/>
      <c r="O21" s="175"/>
      <c r="P21" s="280"/>
      <c r="Q21" s="175"/>
      <c r="R21" s="713"/>
      <c r="S21" s="714"/>
      <c r="T21" s="481"/>
      <c r="U21" s="282"/>
      <c r="V21" s="39"/>
    </row>
    <row r="22" spans="1:23" ht="28.5" customHeight="1">
      <c r="A22" s="54">
        <v>45352</v>
      </c>
      <c r="B22" s="716" t="s">
        <v>50</v>
      </c>
      <c r="C22" s="463" t="s">
        <v>272</v>
      </c>
      <c r="D22" s="463" t="s">
        <v>280</v>
      </c>
      <c r="E22" s="171">
        <v>45371</v>
      </c>
      <c r="F22" s="171"/>
      <c r="G22" s="171">
        <v>45371</v>
      </c>
      <c r="H22" s="812">
        <v>1</v>
      </c>
      <c r="I22" s="171">
        <v>45401</v>
      </c>
      <c r="J22" s="193"/>
      <c r="K22" s="835"/>
      <c r="L22" s="193"/>
      <c r="M22" s="193"/>
      <c r="N22" s="835"/>
      <c r="O22" s="193"/>
      <c r="P22" s="835"/>
      <c r="Q22" s="193"/>
      <c r="R22" s="711"/>
      <c r="S22" s="712"/>
      <c r="T22" s="476"/>
      <c r="U22" s="302" t="s">
        <v>663</v>
      </c>
      <c r="V22" s="39"/>
    </row>
    <row r="23" spans="1:23" ht="56.25" customHeight="1">
      <c r="A23" s="629">
        <v>45413</v>
      </c>
      <c r="B23" s="717"/>
      <c r="C23" s="630" t="s">
        <v>382</v>
      </c>
      <c r="D23" s="613" t="s">
        <v>303</v>
      </c>
      <c r="E23" s="257" t="s">
        <v>893</v>
      </c>
      <c r="F23" s="257"/>
      <c r="G23" s="175" t="s">
        <v>895</v>
      </c>
      <c r="H23" s="280">
        <v>1</v>
      </c>
      <c r="I23" s="174">
        <v>45908</v>
      </c>
      <c r="J23" s="175"/>
      <c r="K23" s="280"/>
      <c r="L23" s="175"/>
      <c r="M23" s="175" t="s">
        <v>897</v>
      </c>
      <c r="N23" s="280">
        <v>1</v>
      </c>
      <c r="O23" s="175">
        <v>2500</v>
      </c>
      <c r="P23" s="280">
        <v>2500</v>
      </c>
      <c r="Q23" s="174">
        <v>45460</v>
      </c>
      <c r="R23" s="631"/>
      <c r="S23" s="632"/>
      <c r="T23" s="569"/>
      <c r="U23" s="633" t="s">
        <v>862</v>
      </c>
      <c r="V23" s="259"/>
    </row>
    <row r="24" spans="1:23" ht="55.5" customHeight="1">
      <c r="A24" s="629">
        <v>45444</v>
      </c>
      <c r="B24" s="717"/>
      <c r="C24" s="630" t="s">
        <v>892</v>
      </c>
      <c r="D24" s="613" t="s">
        <v>280</v>
      </c>
      <c r="E24" s="257">
        <v>45460</v>
      </c>
      <c r="F24" s="257"/>
      <c r="G24" s="175"/>
      <c r="H24" s="280"/>
      <c r="I24" s="175"/>
      <c r="J24" s="175" t="s">
        <v>898</v>
      </c>
      <c r="K24" s="280">
        <v>1</v>
      </c>
      <c r="L24" s="174">
        <v>45494</v>
      </c>
      <c r="M24" s="175"/>
      <c r="N24" s="280"/>
      <c r="O24" s="175"/>
      <c r="P24" s="280"/>
      <c r="Q24" s="174"/>
      <c r="R24" s="631"/>
      <c r="S24" s="632"/>
      <c r="T24" s="569"/>
      <c r="U24" s="633" t="s">
        <v>899</v>
      </c>
      <c r="V24" s="259"/>
    </row>
    <row r="25" spans="1:23" ht="40.5" customHeight="1">
      <c r="A25" s="629">
        <v>45444</v>
      </c>
      <c r="B25" s="718"/>
      <c r="C25" s="630" t="s">
        <v>491</v>
      </c>
      <c r="D25" s="613" t="s">
        <v>303</v>
      </c>
      <c r="E25" s="257" t="s">
        <v>894</v>
      </c>
      <c r="F25" s="257"/>
      <c r="G25" s="175" t="s">
        <v>896</v>
      </c>
      <c r="H25" s="280">
        <v>1</v>
      </c>
      <c r="I25" s="174">
        <v>45504</v>
      </c>
      <c r="J25" s="175"/>
      <c r="K25" s="280"/>
      <c r="L25" s="175"/>
      <c r="M25" s="175"/>
      <c r="N25" s="280"/>
      <c r="O25" s="175"/>
      <c r="P25" s="280"/>
      <c r="Q25" s="175"/>
      <c r="R25" s="631"/>
      <c r="S25" s="632"/>
      <c r="T25" s="569"/>
      <c r="U25" s="633" t="s">
        <v>363</v>
      </c>
      <c r="V25" s="259"/>
    </row>
    <row r="26" spans="1:23" ht="63.75" customHeight="1">
      <c r="A26" s="629">
        <v>45383</v>
      </c>
      <c r="B26" s="661" t="s">
        <v>51</v>
      </c>
      <c r="C26" s="630" t="s">
        <v>491</v>
      </c>
      <c r="D26" s="657" t="s">
        <v>303</v>
      </c>
      <c r="E26" s="663" t="s">
        <v>919</v>
      </c>
      <c r="F26" s="663"/>
      <c r="G26" s="663" t="s">
        <v>920</v>
      </c>
      <c r="H26" s="829">
        <v>1</v>
      </c>
      <c r="I26" s="261">
        <v>45537</v>
      </c>
      <c r="J26" s="663"/>
      <c r="K26" s="829"/>
      <c r="L26" s="540"/>
      <c r="M26" s="261" t="s">
        <v>943</v>
      </c>
      <c r="N26" s="829">
        <v>1</v>
      </c>
      <c r="O26" s="663" t="s">
        <v>587</v>
      </c>
      <c r="P26" s="829"/>
      <c r="Q26" s="663"/>
      <c r="R26" s="540"/>
      <c r="S26" s="540"/>
      <c r="T26" s="836" t="s">
        <v>921</v>
      </c>
      <c r="U26" s="633" t="s">
        <v>363</v>
      </c>
      <c r="V26" s="259"/>
    </row>
    <row r="27" spans="1:23" ht="42.75" hidden="1" customHeight="1">
      <c r="A27" s="820"/>
      <c r="B27" s="820" t="s">
        <v>964</v>
      </c>
      <c r="C27" s="820"/>
      <c r="D27" s="820"/>
      <c r="E27" s="820"/>
      <c r="F27" s="820"/>
      <c r="G27" s="820"/>
      <c r="H27" s="843">
        <f>SUM(H7:H26)</f>
        <v>5</v>
      </c>
      <c r="I27" s="820"/>
      <c r="J27" s="820"/>
      <c r="K27" s="843">
        <f>SUM(K7:K26)</f>
        <v>4</v>
      </c>
      <c r="L27" s="820"/>
      <c r="M27" s="820"/>
      <c r="N27" s="843">
        <f>SUM(N7:N26)</f>
        <v>3</v>
      </c>
      <c r="O27" s="820"/>
      <c r="P27" s="842">
        <f>SUM(P7:P26)</f>
        <v>2500</v>
      </c>
      <c r="Q27" s="820"/>
      <c r="R27" s="820"/>
      <c r="S27" s="820"/>
      <c r="T27" s="820"/>
      <c r="U27" s="820"/>
      <c r="V27" s="819"/>
    </row>
  </sheetData>
  <mergeCells count="24">
    <mergeCell ref="R22:S22"/>
    <mergeCell ref="R13:S13"/>
    <mergeCell ref="R21:S21"/>
    <mergeCell ref="U4:U5"/>
    <mergeCell ref="V4:V5"/>
    <mergeCell ref="A6:V6"/>
    <mergeCell ref="B22:B25"/>
    <mergeCell ref="B14:B15"/>
    <mergeCell ref="C14:C15"/>
    <mergeCell ref="B7:B9"/>
    <mergeCell ref="R9:S9"/>
    <mergeCell ref="B10:B12"/>
    <mergeCell ref="A2:V2"/>
    <mergeCell ref="F3:F5"/>
    <mergeCell ref="A3:A5"/>
    <mergeCell ref="B3:B5"/>
    <mergeCell ref="C3:C5"/>
    <mergeCell ref="D3:D5"/>
    <mergeCell ref="E3:E5"/>
    <mergeCell ref="G4:I4"/>
    <mergeCell ref="J4:L4"/>
    <mergeCell ref="M4:Q4"/>
    <mergeCell ref="G3:V3"/>
    <mergeCell ref="R4:S4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52"/>
  <sheetViews>
    <sheetView view="pageBreakPreview" topLeftCell="A3" zoomScale="89" zoomScaleSheetLayoutView="89" workbookViewId="0">
      <pane xSplit="2" ySplit="4" topLeftCell="C15" activePane="bottomRight" state="frozen"/>
      <selection activeCell="A3" sqref="A3"/>
      <selection pane="topRight" activeCell="C3" sqref="C3"/>
      <selection pane="bottomLeft" activeCell="A7" sqref="A7"/>
      <selection pane="bottomRight" activeCell="B29" sqref="B29"/>
    </sheetView>
  </sheetViews>
  <sheetFormatPr defaultRowHeight="12"/>
  <cols>
    <col min="1" max="1" width="7.7109375" style="1" customWidth="1"/>
    <col min="2" max="2" width="25.85546875" style="1" customWidth="1"/>
    <col min="3" max="3" width="23.28515625" style="1" customWidth="1"/>
    <col min="4" max="4" width="14.5703125" style="1" customWidth="1"/>
    <col min="5" max="5" width="12.7109375" style="1" customWidth="1"/>
    <col min="6" max="6" width="10.85546875" style="1" customWidth="1"/>
    <col min="7" max="7" width="11.42578125" style="1" customWidth="1"/>
    <col min="8" max="8" width="9.28515625" style="844" hidden="1" customWidth="1"/>
    <col min="9" max="9" width="11.7109375" style="1" customWidth="1"/>
    <col min="10" max="10" width="11" style="1" customWidth="1"/>
    <col min="11" max="11" width="9.28515625" style="844" hidden="1" customWidth="1"/>
    <col min="12" max="12" width="11.85546875" style="1" customWidth="1"/>
    <col min="13" max="13" width="11" style="1" customWidth="1"/>
    <col min="14" max="14" width="9.140625" style="844" hidden="1" customWidth="1"/>
    <col min="15" max="15" width="7.7109375" style="1" customWidth="1"/>
    <col min="16" max="16" width="7.7109375" style="844" hidden="1" customWidth="1"/>
    <col min="17" max="17" width="11" style="1" customWidth="1"/>
    <col min="18" max="18" width="7.28515625" style="1" customWidth="1"/>
    <col min="19" max="19" width="7.140625" style="1" customWidth="1"/>
    <col min="20" max="20" width="10.7109375" style="1" customWidth="1"/>
    <col min="21" max="21" width="60" style="1" customWidth="1"/>
    <col min="22" max="22" width="11.85546875" style="3" customWidth="1"/>
    <col min="23" max="16384" width="9.140625" style="1"/>
  </cols>
  <sheetData>
    <row r="1" spans="1:26" ht="20.25">
      <c r="V1" s="67" t="s">
        <v>18</v>
      </c>
    </row>
    <row r="2" spans="1:26" ht="21" thickBot="1">
      <c r="A2" s="668" t="s">
        <v>273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</row>
    <row r="3" spans="1:26" ht="12.75" customHeight="1">
      <c r="A3" s="673" t="s">
        <v>66</v>
      </c>
      <c r="B3" s="676" t="s">
        <v>65</v>
      </c>
      <c r="C3" s="676" t="s">
        <v>67</v>
      </c>
      <c r="D3" s="676" t="s">
        <v>12</v>
      </c>
      <c r="E3" s="676" t="s">
        <v>68</v>
      </c>
      <c r="F3" s="676" t="s">
        <v>69</v>
      </c>
      <c r="G3" s="676" t="s">
        <v>80</v>
      </c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9"/>
    </row>
    <row r="4" spans="1:26" ht="12.75" customHeight="1">
      <c r="A4" s="674"/>
      <c r="B4" s="677"/>
      <c r="C4" s="677"/>
      <c r="D4" s="677"/>
      <c r="E4" s="677"/>
      <c r="F4" s="677"/>
      <c r="G4" s="680" t="s">
        <v>70</v>
      </c>
      <c r="H4" s="680"/>
      <c r="I4" s="680"/>
      <c r="J4" s="680" t="s">
        <v>73</v>
      </c>
      <c r="K4" s="680"/>
      <c r="L4" s="680"/>
      <c r="M4" s="680" t="s">
        <v>74</v>
      </c>
      <c r="N4" s="680"/>
      <c r="O4" s="680"/>
      <c r="P4" s="680"/>
      <c r="Q4" s="680"/>
      <c r="R4" s="680" t="s">
        <v>78</v>
      </c>
      <c r="S4" s="680"/>
      <c r="T4" s="170" t="s">
        <v>10</v>
      </c>
      <c r="U4" s="680" t="s">
        <v>9</v>
      </c>
      <c r="V4" s="681" t="s">
        <v>79</v>
      </c>
    </row>
    <row r="5" spans="1:26" ht="93" customHeight="1" thickBot="1">
      <c r="A5" s="675"/>
      <c r="B5" s="678"/>
      <c r="C5" s="678"/>
      <c r="D5" s="678"/>
      <c r="E5" s="678"/>
      <c r="F5" s="678"/>
      <c r="G5" s="19" t="s">
        <v>71</v>
      </c>
      <c r="H5" s="845"/>
      <c r="I5" s="16" t="s">
        <v>72</v>
      </c>
      <c r="J5" s="19" t="s">
        <v>71</v>
      </c>
      <c r="K5" s="845"/>
      <c r="L5" s="16" t="s">
        <v>72</v>
      </c>
      <c r="M5" s="16" t="s">
        <v>75</v>
      </c>
      <c r="N5" s="861"/>
      <c r="O5" s="16" t="s">
        <v>76</v>
      </c>
      <c r="P5" s="861"/>
      <c r="Q5" s="16" t="s">
        <v>77</v>
      </c>
      <c r="R5" s="16" t="s">
        <v>11</v>
      </c>
      <c r="S5" s="16" t="s">
        <v>11</v>
      </c>
      <c r="T5" s="16" t="s">
        <v>11</v>
      </c>
      <c r="U5" s="683"/>
      <c r="V5" s="682"/>
      <c r="W5" s="2"/>
      <c r="X5" s="2"/>
      <c r="Y5" s="2"/>
      <c r="Z5" s="2"/>
    </row>
    <row r="6" spans="1:26" ht="26.25" customHeight="1" thickBot="1">
      <c r="A6" s="725" t="s">
        <v>52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726"/>
    </row>
    <row r="7" spans="1:26" ht="20.25" customHeight="1">
      <c r="A7" s="55">
        <v>45292</v>
      </c>
      <c r="B7" s="729" t="s">
        <v>53</v>
      </c>
      <c r="C7" s="462" t="s">
        <v>522</v>
      </c>
      <c r="D7" s="398" t="s">
        <v>280</v>
      </c>
      <c r="E7" s="318"/>
      <c r="F7" s="62"/>
      <c r="G7" s="318"/>
      <c r="H7" s="846"/>
      <c r="I7" s="62"/>
      <c r="J7" s="325"/>
      <c r="K7" s="846"/>
      <c r="L7" s="318"/>
      <c r="M7" s="63"/>
      <c r="N7" s="862"/>
      <c r="O7" s="63"/>
      <c r="P7" s="862"/>
      <c r="Q7" s="63"/>
      <c r="R7" s="63"/>
      <c r="S7" s="63"/>
      <c r="T7" s="459">
        <v>45322</v>
      </c>
      <c r="U7" s="35" t="s">
        <v>381</v>
      </c>
      <c r="V7" s="36"/>
    </row>
    <row r="8" spans="1:26" ht="39" customHeight="1">
      <c r="A8" s="162">
        <v>45444</v>
      </c>
      <c r="B8" s="688"/>
      <c r="C8" s="662" t="s">
        <v>972</v>
      </c>
      <c r="D8" s="615" t="s">
        <v>280</v>
      </c>
      <c r="E8" s="615" t="s">
        <v>860</v>
      </c>
      <c r="F8" s="497"/>
      <c r="G8" s="615"/>
      <c r="H8" s="847"/>
      <c r="I8" s="497"/>
      <c r="J8" s="615"/>
      <c r="K8" s="847"/>
      <c r="L8" s="615"/>
      <c r="M8" s="626"/>
      <c r="N8" s="863"/>
      <c r="O8" s="626"/>
      <c r="P8" s="863"/>
      <c r="Q8" s="626"/>
      <c r="R8" s="626"/>
      <c r="S8" s="626"/>
      <c r="T8" s="627"/>
      <c r="U8" s="628" t="s">
        <v>540</v>
      </c>
      <c r="V8" s="163"/>
    </row>
    <row r="9" spans="1:26" ht="45">
      <c r="A9" s="44">
        <v>45292</v>
      </c>
      <c r="B9" s="475" t="s">
        <v>54</v>
      </c>
      <c r="C9" s="463" t="s">
        <v>522</v>
      </c>
      <c r="D9" s="399" t="s">
        <v>280</v>
      </c>
      <c r="E9" s="171"/>
      <c r="F9" s="294"/>
      <c r="G9" s="195"/>
      <c r="H9" s="857"/>
      <c r="I9" s="195"/>
      <c r="J9" s="170"/>
      <c r="K9" s="848"/>
      <c r="L9" s="170"/>
      <c r="M9" s="170"/>
      <c r="N9" s="848"/>
      <c r="O9" s="170"/>
      <c r="P9" s="848"/>
      <c r="Q9" s="170"/>
      <c r="R9" s="170"/>
      <c r="S9" s="170"/>
      <c r="T9" s="456">
        <v>45322</v>
      </c>
      <c r="U9" s="172" t="s">
        <v>381</v>
      </c>
      <c r="V9" s="61"/>
    </row>
    <row r="10" spans="1:26" ht="25.5">
      <c r="A10" s="44">
        <v>45352</v>
      </c>
      <c r="B10" s="721" t="s">
        <v>55</v>
      </c>
      <c r="C10" s="175" t="s">
        <v>489</v>
      </c>
      <c r="D10" s="175" t="s">
        <v>359</v>
      </c>
      <c r="E10" s="174">
        <v>45376</v>
      </c>
      <c r="F10" s="175"/>
      <c r="G10" s="175"/>
      <c r="H10" s="849"/>
      <c r="I10" s="175"/>
      <c r="J10" s="175"/>
      <c r="K10" s="849"/>
      <c r="L10" s="175"/>
      <c r="M10" s="175"/>
      <c r="N10" s="849"/>
      <c r="O10" s="175"/>
      <c r="P10" s="849"/>
      <c r="Q10" s="175"/>
      <c r="R10" s="295"/>
      <c r="S10" s="175"/>
      <c r="T10" s="175"/>
      <c r="U10" s="281" t="s">
        <v>631</v>
      </c>
      <c r="V10" s="348"/>
    </row>
    <row r="11" spans="1:26" ht="41.25" customHeight="1">
      <c r="A11" s="44">
        <v>45383</v>
      </c>
      <c r="B11" s="688"/>
      <c r="C11" s="175" t="s">
        <v>436</v>
      </c>
      <c r="D11" s="175" t="s">
        <v>628</v>
      </c>
      <c r="E11" s="174" t="s">
        <v>883</v>
      </c>
      <c r="F11" s="175" t="s">
        <v>884</v>
      </c>
      <c r="G11" s="175"/>
      <c r="H11" s="849"/>
      <c r="I11" s="175"/>
      <c r="J11" s="175" t="s">
        <v>885</v>
      </c>
      <c r="K11" s="849">
        <v>1</v>
      </c>
      <c r="L11" s="174">
        <v>45540</v>
      </c>
      <c r="M11" s="175"/>
      <c r="N11" s="849"/>
      <c r="O11" s="175"/>
      <c r="P11" s="849"/>
      <c r="Q11" s="175"/>
      <c r="R11" s="295"/>
      <c r="S11" s="175"/>
      <c r="T11" s="175"/>
      <c r="U11" s="281" t="s">
        <v>440</v>
      </c>
      <c r="V11" s="348"/>
    </row>
    <row r="12" spans="1:26" ht="90">
      <c r="A12" s="44">
        <v>45323</v>
      </c>
      <c r="B12" s="475" t="s">
        <v>56</v>
      </c>
      <c r="C12" s="175" t="s">
        <v>489</v>
      </c>
      <c r="D12" s="175" t="s">
        <v>359</v>
      </c>
      <c r="E12" s="174">
        <v>45351</v>
      </c>
      <c r="F12" s="173"/>
      <c r="G12" s="175" t="s">
        <v>492</v>
      </c>
      <c r="H12" s="849">
        <v>1</v>
      </c>
      <c r="I12" s="260">
        <v>45442</v>
      </c>
      <c r="J12" s="173"/>
      <c r="K12" s="850"/>
      <c r="L12" s="173"/>
      <c r="M12" s="173"/>
      <c r="N12" s="850"/>
      <c r="O12" s="173"/>
      <c r="P12" s="850"/>
      <c r="Q12" s="173"/>
      <c r="R12" s="173"/>
      <c r="S12" s="173"/>
      <c r="T12" s="173"/>
      <c r="U12" s="282" t="s">
        <v>363</v>
      </c>
      <c r="V12" s="39"/>
    </row>
    <row r="13" spans="1:26" ht="20.25" customHeight="1">
      <c r="A13" s="44">
        <v>45323</v>
      </c>
      <c r="B13" s="721" t="s">
        <v>57</v>
      </c>
      <c r="C13" s="175" t="s">
        <v>522</v>
      </c>
      <c r="D13" s="399" t="s">
        <v>280</v>
      </c>
      <c r="E13" s="170"/>
      <c r="F13" s="170"/>
      <c r="G13" s="170"/>
      <c r="H13" s="848"/>
      <c r="I13" s="171"/>
      <c r="J13" s="351"/>
      <c r="K13" s="851"/>
      <c r="L13" s="352"/>
      <c r="M13" s="353"/>
      <c r="N13" s="864"/>
      <c r="O13" s="292"/>
      <c r="P13" s="868"/>
      <c r="Q13" s="292"/>
      <c r="R13" s="354"/>
      <c r="S13" s="355"/>
      <c r="T13" s="461">
        <v>45351</v>
      </c>
      <c r="U13" s="172" t="s">
        <v>381</v>
      </c>
      <c r="V13" s="64"/>
    </row>
    <row r="14" spans="1:26" ht="29.25" customHeight="1">
      <c r="A14" s="44">
        <v>45383</v>
      </c>
      <c r="B14" s="700"/>
      <c r="C14" s="175" t="s">
        <v>489</v>
      </c>
      <c r="D14" s="642" t="s">
        <v>303</v>
      </c>
      <c r="E14" s="171">
        <v>45399</v>
      </c>
      <c r="F14" s="642"/>
      <c r="G14" s="642" t="s">
        <v>940</v>
      </c>
      <c r="H14" s="848">
        <v>1</v>
      </c>
      <c r="I14" s="171" t="s">
        <v>939</v>
      </c>
      <c r="J14" s="351"/>
      <c r="K14" s="851"/>
      <c r="L14" s="352"/>
      <c r="M14" s="353"/>
      <c r="N14" s="864"/>
      <c r="O14" s="292"/>
      <c r="P14" s="868"/>
      <c r="Q14" s="292"/>
      <c r="R14" s="354"/>
      <c r="S14" s="355"/>
      <c r="T14" s="461"/>
      <c r="U14" s="172" t="s">
        <v>363</v>
      </c>
      <c r="V14" s="64"/>
    </row>
    <row r="15" spans="1:26" ht="42.75" customHeight="1">
      <c r="A15" s="44">
        <v>45444</v>
      </c>
      <c r="B15" s="688"/>
      <c r="C15" s="175" t="s">
        <v>489</v>
      </c>
      <c r="D15" s="642" t="s">
        <v>359</v>
      </c>
      <c r="E15" s="171">
        <v>45471</v>
      </c>
      <c r="F15" s="642"/>
      <c r="G15" s="642" t="s">
        <v>941</v>
      </c>
      <c r="H15" s="848">
        <v>1</v>
      </c>
      <c r="I15" s="171" t="s">
        <v>939</v>
      </c>
      <c r="J15" s="351"/>
      <c r="K15" s="851"/>
      <c r="L15" s="352"/>
      <c r="M15" s="353"/>
      <c r="N15" s="864"/>
      <c r="O15" s="292"/>
      <c r="P15" s="868"/>
      <c r="Q15" s="292"/>
      <c r="R15" s="354"/>
      <c r="S15" s="355"/>
      <c r="T15" s="461"/>
      <c r="U15" s="172" t="s">
        <v>363</v>
      </c>
      <c r="V15" s="64"/>
    </row>
    <row r="16" spans="1:26" ht="75">
      <c r="A16" s="44"/>
      <c r="B16" s="475" t="s">
        <v>58</v>
      </c>
      <c r="C16" s="170"/>
      <c r="D16" s="170"/>
      <c r="E16" s="170"/>
      <c r="F16" s="170"/>
      <c r="G16" s="170"/>
      <c r="H16" s="848"/>
      <c r="I16" s="170"/>
      <c r="J16" s="170"/>
      <c r="K16" s="848"/>
      <c r="L16" s="170"/>
      <c r="M16" s="170"/>
      <c r="N16" s="848"/>
      <c r="O16" s="170"/>
      <c r="P16" s="848"/>
      <c r="Q16" s="356"/>
      <c r="R16" s="357"/>
      <c r="S16" s="357"/>
      <c r="T16" s="170"/>
      <c r="U16" s="172"/>
      <c r="V16" s="347"/>
    </row>
    <row r="17" spans="1:22" ht="78" customHeight="1">
      <c r="A17" s="158">
        <v>45323</v>
      </c>
      <c r="B17" s="475" t="s">
        <v>91</v>
      </c>
      <c r="C17" s="185" t="s">
        <v>489</v>
      </c>
      <c r="D17" s="185" t="s">
        <v>359</v>
      </c>
      <c r="E17" s="171">
        <v>45351</v>
      </c>
      <c r="F17" s="359"/>
      <c r="G17" s="441" t="s">
        <v>490</v>
      </c>
      <c r="H17" s="848">
        <v>1</v>
      </c>
      <c r="I17" s="171">
        <v>45505</v>
      </c>
      <c r="J17" s="441"/>
      <c r="K17" s="848"/>
      <c r="L17" s="171"/>
      <c r="M17" s="294"/>
      <c r="N17" s="865"/>
      <c r="O17" s="294"/>
      <c r="P17" s="865"/>
      <c r="Q17" s="294"/>
      <c r="R17" s="727"/>
      <c r="S17" s="728"/>
      <c r="T17" s="172"/>
      <c r="U17" s="258" t="s">
        <v>363</v>
      </c>
      <c r="V17" s="259"/>
    </row>
    <row r="18" spans="1:22" ht="38.25">
      <c r="A18" s="44">
        <v>45323</v>
      </c>
      <c r="B18" s="721" t="s">
        <v>92</v>
      </c>
      <c r="C18" s="445" t="s">
        <v>489</v>
      </c>
      <c r="D18" s="445" t="s">
        <v>359</v>
      </c>
      <c r="E18" s="299">
        <v>45342</v>
      </c>
      <c r="F18" s="267"/>
      <c r="G18" s="445" t="s">
        <v>602</v>
      </c>
      <c r="H18" s="847">
        <v>1</v>
      </c>
      <c r="I18" s="299">
        <v>45392</v>
      </c>
      <c r="J18" s="266"/>
      <c r="K18" s="852"/>
      <c r="L18" s="266"/>
      <c r="M18" s="267"/>
      <c r="N18" s="847"/>
      <c r="O18" s="267"/>
      <c r="P18" s="847"/>
      <c r="Q18" s="267"/>
      <c r="R18" s="267"/>
      <c r="S18" s="267"/>
      <c r="T18" s="275"/>
      <c r="U18" s="172" t="s">
        <v>363</v>
      </c>
      <c r="V18" s="39"/>
    </row>
    <row r="19" spans="1:22" ht="39" customHeight="1">
      <c r="A19" s="44">
        <v>45444</v>
      </c>
      <c r="B19" s="700"/>
      <c r="C19" s="647" t="s">
        <v>945</v>
      </c>
      <c r="D19" s="647" t="s">
        <v>303</v>
      </c>
      <c r="E19" s="497">
        <v>45457</v>
      </c>
      <c r="F19" s="647"/>
      <c r="G19" s="647"/>
      <c r="H19" s="847"/>
      <c r="I19" s="497"/>
      <c r="J19" s="649"/>
      <c r="K19" s="852"/>
      <c r="L19" s="649"/>
      <c r="M19" s="647"/>
      <c r="N19" s="847"/>
      <c r="O19" s="647"/>
      <c r="P19" s="847"/>
      <c r="Q19" s="647"/>
      <c r="R19" s="647"/>
      <c r="S19" s="647"/>
      <c r="T19" s="499" t="s">
        <v>948</v>
      </c>
      <c r="U19" s="397" t="s">
        <v>947</v>
      </c>
      <c r="V19" s="39"/>
    </row>
    <row r="20" spans="1:22" ht="30.75" customHeight="1">
      <c r="A20" s="44">
        <v>45444</v>
      </c>
      <c r="B20" s="688"/>
      <c r="C20" s="662" t="s">
        <v>946</v>
      </c>
      <c r="D20" s="647" t="s">
        <v>628</v>
      </c>
      <c r="E20" s="497">
        <v>45471</v>
      </c>
      <c r="F20" s="647"/>
      <c r="G20" s="647"/>
      <c r="H20" s="847"/>
      <c r="I20" s="497"/>
      <c r="J20" s="649"/>
      <c r="K20" s="852"/>
      <c r="L20" s="649"/>
      <c r="M20" s="647"/>
      <c r="N20" s="847"/>
      <c r="O20" s="647"/>
      <c r="P20" s="847"/>
      <c r="Q20" s="647"/>
      <c r="R20" s="647"/>
      <c r="S20" s="647"/>
      <c r="T20" s="651">
        <v>45471</v>
      </c>
      <c r="U20" s="397" t="s">
        <v>949</v>
      </c>
      <c r="V20" s="39"/>
    </row>
    <row r="21" spans="1:22" s="26" customFormat="1" ht="63.75">
      <c r="A21" s="44">
        <v>45292</v>
      </c>
      <c r="B21" s="721" t="s">
        <v>93</v>
      </c>
      <c r="C21" s="175" t="s">
        <v>571</v>
      </c>
      <c r="D21" s="175" t="s">
        <v>280</v>
      </c>
      <c r="E21" s="174">
        <v>45320</v>
      </c>
      <c r="F21" s="173" t="s">
        <v>572</v>
      </c>
      <c r="G21" s="265"/>
      <c r="H21" s="858"/>
      <c r="I21" s="265"/>
      <c r="J21" s="173"/>
      <c r="K21" s="850"/>
      <c r="L21" s="260"/>
      <c r="M21" s="265"/>
      <c r="N21" s="858"/>
      <c r="O21" s="265"/>
      <c r="P21" s="858"/>
      <c r="Q21" s="265"/>
      <c r="R21" s="178"/>
      <c r="S21" s="272"/>
      <c r="T21" s="474">
        <v>45320</v>
      </c>
      <c r="U21" s="281" t="s">
        <v>573</v>
      </c>
      <c r="V21" s="218"/>
    </row>
    <row r="22" spans="1:22" s="26" customFormat="1" ht="38.25">
      <c r="A22" s="568">
        <v>45444</v>
      </c>
      <c r="B22" s="724"/>
      <c r="C22" s="592" t="s">
        <v>853</v>
      </c>
      <c r="D22" s="592" t="s">
        <v>280</v>
      </c>
      <c r="E22" s="261" t="s">
        <v>860</v>
      </c>
      <c r="F22" s="599"/>
      <c r="G22" s="600"/>
      <c r="H22" s="859"/>
      <c r="I22" s="600"/>
      <c r="J22" s="592" t="s">
        <v>861</v>
      </c>
      <c r="K22" s="853">
        <v>1</v>
      </c>
      <c r="L22" s="261">
        <v>45489</v>
      </c>
      <c r="M22" s="600"/>
      <c r="N22" s="859"/>
      <c r="O22" s="600"/>
      <c r="P22" s="859"/>
      <c r="Q22" s="600"/>
      <c r="R22" s="540"/>
      <c r="S22" s="601"/>
      <c r="T22" s="602"/>
      <c r="U22" s="603" t="s">
        <v>862</v>
      </c>
      <c r="V22" s="349"/>
    </row>
    <row r="23" spans="1:22" s="26" customFormat="1" ht="25.5">
      <c r="A23" s="568">
        <v>45323</v>
      </c>
      <c r="B23" s="721" t="s">
        <v>64</v>
      </c>
      <c r="C23" s="610" t="s">
        <v>489</v>
      </c>
      <c r="D23" s="610" t="s">
        <v>359</v>
      </c>
      <c r="E23" s="261">
        <v>45348</v>
      </c>
      <c r="F23" s="599"/>
      <c r="G23" s="261">
        <v>45348</v>
      </c>
      <c r="H23" s="853">
        <v>1</v>
      </c>
      <c r="I23" s="261">
        <v>45413</v>
      </c>
      <c r="J23" s="610"/>
      <c r="K23" s="853"/>
      <c r="L23" s="261"/>
      <c r="M23" s="600"/>
      <c r="N23" s="859"/>
      <c r="O23" s="600"/>
      <c r="P23" s="859"/>
      <c r="Q23" s="600"/>
      <c r="R23" s="540"/>
      <c r="S23" s="601"/>
      <c r="T23" s="602"/>
      <c r="U23" s="603" t="s">
        <v>363</v>
      </c>
      <c r="V23" s="349"/>
    </row>
    <row r="24" spans="1:22" s="26" customFormat="1" ht="39" customHeight="1">
      <c r="A24" s="568">
        <v>45383</v>
      </c>
      <c r="B24" s="700"/>
      <c r="C24" s="723" t="s">
        <v>279</v>
      </c>
      <c r="D24" s="175" t="s">
        <v>280</v>
      </c>
      <c r="E24" s="261"/>
      <c r="F24" s="599"/>
      <c r="G24" s="600"/>
      <c r="H24" s="859"/>
      <c r="I24" s="600"/>
      <c r="J24" s="610" t="s">
        <v>888</v>
      </c>
      <c r="K24" s="853">
        <v>1</v>
      </c>
      <c r="L24" s="261">
        <v>45398</v>
      </c>
      <c r="M24" s="600"/>
      <c r="N24" s="859"/>
      <c r="O24" s="600"/>
      <c r="P24" s="859"/>
      <c r="Q24" s="600"/>
      <c r="R24" s="540"/>
      <c r="S24" s="601"/>
      <c r="T24" s="602"/>
      <c r="U24" s="603" t="s">
        <v>889</v>
      </c>
      <c r="V24" s="349"/>
    </row>
    <row r="25" spans="1:22" s="26" customFormat="1" ht="41.25" customHeight="1" thickBot="1">
      <c r="A25" s="482">
        <v>45413</v>
      </c>
      <c r="B25" s="722"/>
      <c r="C25" s="722"/>
      <c r="D25" s="624" t="s">
        <v>280</v>
      </c>
      <c r="E25" s="336"/>
      <c r="F25" s="483"/>
      <c r="G25" s="336"/>
      <c r="H25" s="854"/>
      <c r="I25" s="336"/>
      <c r="J25" s="335" t="s">
        <v>891</v>
      </c>
      <c r="K25" s="854">
        <v>1</v>
      </c>
      <c r="L25" s="336">
        <v>45462</v>
      </c>
      <c r="M25" s="484"/>
      <c r="N25" s="866"/>
      <c r="O25" s="484"/>
      <c r="P25" s="866"/>
      <c r="Q25" s="484"/>
      <c r="R25" s="485"/>
      <c r="S25" s="483"/>
      <c r="T25" s="483"/>
      <c r="U25" s="486" t="s">
        <v>890</v>
      </c>
      <c r="V25" s="487"/>
    </row>
    <row r="26" spans="1:22" s="26" customFormat="1" ht="77.25" hidden="1" customHeight="1">
      <c r="A26" s="616"/>
      <c r="B26" s="617"/>
      <c r="C26" s="618"/>
      <c r="D26" s="618"/>
      <c r="E26" s="619"/>
      <c r="F26" s="620"/>
      <c r="G26" s="619"/>
      <c r="H26" s="860"/>
      <c r="I26" s="619"/>
      <c r="J26" s="620"/>
      <c r="K26" s="855"/>
      <c r="L26" s="621"/>
      <c r="M26" s="622"/>
      <c r="N26" s="867"/>
      <c r="O26" s="622"/>
      <c r="P26" s="867"/>
      <c r="Q26" s="622"/>
      <c r="R26" s="516"/>
      <c r="S26" s="620"/>
      <c r="T26" s="620"/>
      <c r="U26" s="623"/>
      <c r="V26" s="623"/>
    </row>
    <row r="27" spans="1:22" s="146" customFormat="1" ht="77.25" hidden="1" customHeight="1">
      <c r="A27" s="869"/>
      <c r="B27" s="870" t="s">
        <v>964</v>
      </c>
      <c r="C27" s="175"/>
      <c r="D27" s="175"/>
      <c r="E27" s="174"/>
      <c r="F27" s="175"/>
      <c r="G27" s="174"/>
      <c r="H27" s="849">
        <f>SUM(H7:H25)</f>
        <v>6</v>
      </c>
      <c r="I27" s="174"/>
      <c r="J27" s="175"/>
      <c r="K27" s="849">
        <f>SUM(K7:K25)</f>
        <v>4</v>
      </c>
      <c r="L27" s="174"/>
      <c r="M27" s="871"/>
      <c r="N27" s="872">
        <f>SUM(N7:N25)</f>
        <v>0</v>
      </c>
      <c r="O27" s="871"/>
      <c r="P27" s="872">
        <f>SUM(P7:P25)</f>
        <v>0</v>
      </c>
      <c r="Q27" s="871"/>
      <c r="R27" s="175"/>
      <c r="S27" s="175"/>
      <c r="T27" s="175"/>
      <c r="U27" s="175"/>
      <c r="V27" s="175"/>
    </row>
    <row r="29" spans="1:22">
      <c r="A29" s="4"/>
      <c r="B29" s="4"/>
      <c r="C29" s="4"/>
      <c r="D29" s="4"/>
      <c r="E29" s="4"/>
      <c r="F29" s="4"/>
      <c r="G29" s="4"/>
      <c r="H29" s="856"/>
      <c r="I29" s="4"/>
      <c r="J29" s="4"/>
      <c r="K29" s="856"/>
      <c r="L29" s="4"/>
      <c r="M29" s="4"/>
      <c r="N29" s="856"/>
      <c r="O29" s="4"/>
      <c r="P29" s="856"/>
      <c r="Q29" s="4"/>
      <c r="R29" s="4"/>
      <c r="S29" s="4"/>
      <c r="T29" s="4"/>
      <c r="U29" s="4"/>
      <c r="V29" s="1"/>
    </row>
    <row r="30" spans="1:22">
      <c r="A30" s="4"/>
      <c r="B30" s="4"/>
      <c r="C30" s="4"/>
      <c r="D30" s="4"/>
      <c r="E30" s="4"/>
      <c r="F30" s="4"/>
      <c r="G30" s="4"/>
      <c r="H30" s="856"/>
      <c r="I30" s="4"/>
      <c r="J30" s="4"/>
      <c r="K30" s="856"/>
      <c r="L30" s="4"/>
      <c r="M30" s="4"/>
      <c r="N30" s="856"/>
      <c r="O30" s="4"/>
      <c r="P30" s="856"/>
      <c r="Q30" s="4"/>
      <c r="R30" s="4"/>
      <c r="S30" s="4"/>
      <c r="T30" s="4"/>
      <c r="U30" s="4"/>
      <c r="V30" s="1"/>
    </row>
    <row r="31" spans="1:22">
      <c r="A31" s="4"/>
      <c r="B31" s="4"/>
      <c r="C31" s="4"/>
      <c r="D31" s="4"/>
      <c r="E31" s="4"/>
      <c r="F31" s="4"/>
      <c r="G31" s="4"/>
      <c r="H31" s="856"/>
      <c r="I31" s="4"/>
      <c r="J31" s="4"/>
      <c r="K31" s="856"/>
      <c r="L31" s="4"/>
      <c r="M31" s="4"/>
      <c r="N31" s="856"/>
      <c r="O31" s="4"/>
      <c r="P31" s="856"/>
      <c r="Q31" s="4"/>
      <c r="R31" s="4"/>
      <c r="S31" s="4"/>
      <c r="T31" s="4"/>
      <c r="U31" s="4"/>
      <c r="V31" s="1"/>
    </row>
    <row r="32" spans="1:22">
      <c r="A32" s="4"/>
      <c r="B32" s="4"/>
      <c r="C32" s="4"/>
      <c r="D32" s="4"/>
      <c r="E32" s="4"/>
      <c r="F32" s="4"/>
      <c r="G32" s="4"/>
      <c r="H32" s="856"/>
      <c r="I32" s="4"/>
      <c r="J32" s="4"/>
      <c r="K32" s="856"/>
      <c r="L32" s="4"/>
      <c r="M32" s="4"/>
      <c r="N32" s="856"/>
      <c r="O32" s="4"/>
      <c r="P32" s="856"/>
      <c r="Q32" s="4"/>
      <c r="R32" s="4"/>
      <c r="S32" s="4"/>
      <c r="T32" s="4"/>
      <c r="U32" s="4"/>
      <c r="V32" s="1"/>
    </row>
    <row r="33" spans="1:22">
      <c r="A33" s="4"/>
      <c r="B33" s="4"/>
      <c r="C33" s="4"/>
      <c r="D33" s="4"/>
      <c r="E33" s="4"/>
      <c r="F33" s="4"/>
      <c r="G33" s="4"/>
      <c r="H33" s="856"/>
      <c r="I33" s="4"/>
      <c r="J33" s="4"/>
      <c r="K33" s="856"/>
      <c r="L33" s="4"/>
      <c r="M33" s="4"/>
      <c r="N33" s="856"/>
      <c r="O33" s="4"/>
      <c r="P33" s="856"/>
      <c r="Q33" s="4"/>
      <c r="R33" s="4"/>
      <c r="S33" s="4"/>
      <c r="T33" s="4"/>
      <c r="U33" s="4"/>
      <c r="V33" s="1"/>
    </row>
    <row r="34" spans="1:22">
      <c r="A34" s="4"/>
      <c r="B34" s="4"/>
      <c r="C34" s="4"/>
      <c r="D34" s="4"/>
      <c r="E34" s="4"/>
      <c r="F34" s="4"/>
      <c r="G34" s="4"/>
      <c r="H34" s="856"/>
      <c r="I34" s="4"/>
      <c r="J34" s="4"/>
      <c r="K34" s="856"/>
      <c r="L34" s="4"/>
      <c r="M34" s="4"/>
      <c r="N34" s="856"/>
      <c r="O34" s="4"/>
      <c r="P34" s="856"/>
      <c r="Q34" s="4"/>
      <c r="R34" s="4"/>
      <c r="S34" s="4"/>
      <c r="T34" s="4"/>
      <c r="U34" s="4"/>
      <c r="V34" s="1"/>
    </row>
    <row r="35" spans="1:22">
      <c r="A35" s="4"/>
      <c r="B35" s="4"/>
      <c r="C35" s="4"/>
      <c r="D35" s="4"/>
      <c r="E35" s="4"/>
      <c r="F35" s="4"/>
      <c r="G35" s="4"/>
      <c r="H35" s="856"/>
      <c r="I35" s="4"/>
      <c r="J35" s="4"/>
      <c r="K35" s="856"/>
      <c r="L35" s="4"/>
      <c r="M35" s="4"/>
      <c r="N35" s="856"/>
      <c r="O35" s="4"/>
      <c r="P35" s="856"/>
      <c r="Q35" s="4"/>
      <c r="R35" s="4"/>
      <c r="S35" s="4"/>
      <c r="T35" s="4"/>
      <c r="U35" s="4"/>
      <c r="V35" s="1"/>
    </row>
    <row r="36" spans="1:22">
      <c r="A36" s="4"/>
      <c r="B36" s="4"/>
      <c r="C36" s="4"/>
      <c r="D36" s="4"/>
      <c r="E36" s="4"/>
      <c r="F36" s="4"/>
      <c r="G36" s="4"/>
      <c r="H36" s="856"/>
      <c r="I36" s="4"/>
      <c r="J36" s="4"/>
      <c r="K36" s="856"/>
      <c r="L36" s="4"/>
      <c r="M36" s="4"/>
      <c r="N36" s="856"/>
      <c r="O36" s="4"/>
      <c r="P36" s="856"/>
      <c r="Q36" s="4"/>
      <c r="R36" s="4"/>
      <c r="S36" s="4"/>
      <c r="T36" s="4"/>
      <c r="U36" s="4"/>
      <c r="V36" s="1"/>
    </row>
    <row r="37" spans="1:22">
      <c r="A37" s="4"/>
      <c r="B37" s="4"/>
      <c r="C37" s="4"/>
      <c r="D37" s="4"/>
      <c r="E37" s="4"/>
      <c r="F37" s="4"/>
      <c r="G37" s="4"/>
      <c r="H37" s="856"/>
      <c r="I37" s="4"/>
      <c r="J37" s="4"/>
      <c r="K37" s="856"/>
      <c r="L37" s="4"/>
      <c r="M37" s="4"/>
      <c r="N37" s="856"/>
      <c r="O37" s="4"/>
      <c r="P37" s="856"/>
      <c r="Q37" s="4"/>
      <c r="R37" s="4"/>
      <c r="S37" s="4"/>
      <c r="T37" s="4"/>
      <c r="U37" s="4"/>
      <c r="V37" s="1"/>
    </row>
    <row r="38" spans="1:22">
      <c r="A38" s="4"/>
      <c r="B38" s="4"/>
      <c r="C38" s="4"/>
      <c r="D38" s="4"/>
      <c r="E38" s="4"/>
      <c r="F38" s="4"/>
      <c r="G38" s="4"/>
      <c r="H38" s="856"/>
      <c r="I38" s="4"/>
      <c r="J38" s="4"/>
      <c r="K38" s="856"/>
      <c r="L38" s="4"/>
      <c r="M38" s="4"/>
      <c r="N38" s="856"/>
      <c r="O38" s="4"/>
      <c r="P38" s="856"/>
      <c r="Q38" s="4"/>
      <c r="R38" s="4"/>
      <c r="S38" s="4"/>
      <c r="T38" s="4"/>
      <c r="U38" s="4"/>
      <c r="V38" s="1"/>
    </row>
    <row r="39" spans="1:22">
      <c r="A39" s="4"/>
      <c r="B39" s="4"/>
      <c r="C39" s="4"/>
      <c r="D39" s="4"/>
      <c r="E39" s="4"/>
      <c r="F39" s="4"/>
      <c r="G39" s="4"/>
      <c r="H39" s="856"/>
      <c r="I39" s="4"/>
      <c r="J39" s="4"/>
      <c r="K39" s="856"/>
      <c r="L39" s="4"/>
      <c r="M39" s="4"/>
      <c r="N39" s="856"/>
      <c r="O39" s="4"/>
      <c r="P39" s="856"/>
      <c r="Q39" s="4"/>
      <c r="R39" s="4"/>
      <c r="S39" s="4"/>
      <c r="T39" s="4"/>
      <c r="U39" s="4"/>
      <c r="V39" s="1"/>
    </row>
    <row r="40" spans="1:22">
      <c r="A40" s="4"/>
      <c r="B40" s="4"/>
      <c r="C40" s="4"/>
      <c r="D40" s="4"/>
      <c r="E40" s="4"/>
      <c r="F40" s="4"/>
      <c r="G40" s="4"/>
      <c r="H40" s="856"/>
      <c r="I40" s="4"/>
      <c r="J40" s="4"/>
      <c r="K40" s="856"/>
      <c r="L40" s="4"/>
      <c r="M40" s="4"/>
      <c r="N40" s="856"/>
      <c r="O40" s="4"/>
      <c r="P40" s="856"/>
      <c r="Q40" s="4"/>
      <c r="R40" s="4"/>
      <c r="S40" s="4"/>
      <c r="T40" s="4"/>
      <c r="U40" s="4"/>
      <c r="V40" s="1"/>
    </row>
    <row r="41" spans="1:22">
      <c r="A41" s="4"/>
      <c r="B41" s="4"/>
      <c r="C41" s="4"/>
      <c r="D41" s="4"/>
      <c r="E41" s="4"/>
      <c r="F41" s="4"/>
      <c r="G41" s="4"/>
      <c r="H41" s="856"/>
      <c r="I41" s="4"/>
      <c r="J41" s="4"/>
      <c r="K41" s="856"/>
      <c r="L41" s="4"/>
      <c r="M41" s="4"/>
      <c r="N41" s="856"/>
      <c r="O41" s="4"/>
      <c r="P41" s="856"/>
      <c r="Q41" s="4"/>
      <c r="R41" s="4"/>
      <c r="S41" s="4"/>
      <c r="T41" s="4"/>
      <c r="U41" s="4"/>
      <c r="V41" s="1"/>
    </row>
    <row r="42" spans="1:22">
      <c r="A42" s="4"/>
      <c r="B42" s="4"/>
      <c r="C42" s="4"/>
      <c r="D42" s="4"/>
      <c r="E42" s="4"/>
      <c r="F42" s="4"/>
      <c r="G42" s="4"/>
      <c r="H42" s="856"/>
      <c r="I42" s="4"/>
      <c r="J42" s="4"/>
      <c r="K42" s="856"/>
      <c r="L42" s="4"/>
      <c r="M42" s="4"/>
      <c r="N42" s="856"/>
      <c r="O42" s="4"/>
      <c r="P42" s="856"/>
      <c r="Q42" s="4"/>
      <c r="R42" s="4"/>
      <c r="S42" s="4"/>
      <c r="T42" s="4"/>
      <c r="U42" s="4"/>
      <c r="V42" s="1"/>
    </row>
    <row r="43" spans="1:22">
      <c r="A43" s="4"/>
      <c r="B43" s="4"/>
      <c r="C43" s="4"/>
      <c r="D43" s="4"/>
      <c r="E43" s="4"/>
      <c r="F43" s="4"/>
      <c r="G43" s="4"/>
      <c r="H43" s="856"/>
      <c r="I43" s="4"/>
      <c r="J43" s="4"/>
      <c r="K43" s="856"/>
      <c r="L43" s="4"/>
      <c r="M43" s="4"/>
      <c r="N43" s="856"/>
      <c r="O43" s="4"/>
      <c r="P43" s="856"/>
      <c r="Q43" s="4"/>
      <c r="R43" s="4"/>
      <c r="S43" s="4"/>
      <c r="T43" s="4"/>
      <c r="U43" s="4"/>
      <c r="V43" s="1"/>
    </row>
    <row r="44" spans="1:22">
      <c r="A44" s="4"/>
      <c r="B44" s="4"/>
      <c r="C44" s="4"/>
      <c r="D44" s="4"/>
      <c r="E44" s="4"/>
      <c r="F44" s="4"/>
      <c r="G44" s="4"/>
      <c r="H44" s="856"/>
      <c r="I44" s="4"/>
      <c r="J44" s="4"/>
      <c r="K44" s="856"/>
      <c r="L44" s="4"/>
      <c r="M44" s="4"/>
      <c r="N44" s="856"/>
      <c r="O44" s="4"/>
      <c r="P44" s="856"/>
      <c r="Q44" s="4"/>
      <c r="R44" s="4"/>
      <c r="S44" s="4"/>
      <c r="T44" s="4"/>
      <c r="U44" s="4"/>
      <c r="V44" s="1"/>
    </row>
    <row r="45" spans="1:22">
      <c r="A45" s="4"/>
      <c r="B45" s="4"/>
      <c r="C45" s="4"/>
      <c r="D45" s="4"/>
      <c r="E45" s="4"/>
      <c r="F45" s="4"/>
      <c r="G45" s="4"/>
      <c r="H45" s="856"/>
      <c r="I45" s="4"/>
      <c r="J45" s="4"/>
      <c r="K45" s="856"/>
      <c r="L45" s="4"/>
      <c r="M45" s="4"/>
      <c r="N45" s="856"/>
      <c r="O45" s="4"/>
      <c r="P45" s="856"/>
      <c r="Q45" s="4"/>
      <c r="R45" s="4"/>
      <c r="S45" s="4"/>
      <c r="T45" s="4"/>
      <c r="U45" s="4"/>
      <c r="V45" s="1"/>
    </row>
    <row r="46" spans="1:22">
      <c r="A46" s="4"/>
      <c r="B46" s="4"/>
      <c r="C46" s="4"/>
      <c r="D46" s="4"/>
      <c r="E46" s="4"/>
      <c r="F46" s="4"/>
      <c r="G46" s="4"/>
      <c r="H46" s="856"/>
      <c r="I46" s="4"/>
      <c r="J46" s="4"/>
      <c r="K46" s="856"/>
      <c r="L46" s="4"/>
      <c r="M46" s="4"/>
      <c r="N46" s="856"/>
      <c r="O46" s="4"/>
      <c r="P46" s="856"/>
      <c r="Q46" s="4"/>
      <c r="R46" s="4"/>
      <c r="S46" s="4"/>
      <c r="T46" s="4"/>
      <c r="U46" s="4"/>
      <c r="V46" s="1"/>
    </row>
    <row r="47" spans="1:22">
      <c r="A47" s="4"/>
      <c r="B47" s="4"/>
      <c r="C47" s="4"/>
      <c r="D47" s="4"/>
      <c r="E47" s="4"/>
      <c r="F47" s="4"/>
      <c r="G47" s="4"/>
      <c r="H47" s="856"/>
      <c r="I47" s="4"/>
      <c r="J47" s="4"/>
      <c r="K47" s="856"/>
      <c r="L47" s="4"/>
      <c r="M47" s="4"/>
      <c r="N47" s="856"/>
      <c r="O47" s="4"/>
      <c r="P47" s="856"/>
      <c r="Q47" s="4"/>
      <c r="R47" s="4"/>
      <c r="S47" s="4"/>
      <c r="T47" s="4"/>
      <c r="U47" s="4"/>
      <c r="V47" s="1"/>
    </row>
    <row r="48" spans="1:22">
      <c r="A48" s="4"/>
      <c r="B48" s="4"/>
      <c r="C48" s="4"/>
      <c r="D48" s="4"/>
      <c r="E48" s="4"/>
      <c r="F48" s="4"/>
      <c r="G48" s="4"/>
      <c r="H48" s="856"/>
      <c r="I48" s="4"/>
      <c r="J48" s="4"/>
      <c r="K48" s="856"/>
      <c r="L48" s="4"/>
      <c r="M48" s="4"/>
      <c r="N48" s="856"/>
      <c r="O48" s="4"/>
      <c r="P48" s="856"/>
      <c r="Q48" s="4"/>
      <c r="R48" s="4"/>
      <c r="S48" s="4"/>
      <c r="T48" s="4"/>
      <c r="U48" s="4"/>
      <c r="V48" s="1"/>
    </row>
    <row r="49" spans="1:22">
      <c r="A49" s="4"/>
      <c r="B49" s="4"/>
      <c r="C49" s="4"/>
      <c r="D49" s="4"/>
      <c r="E49" s="4"/>
      <c r="F49" s="4"/>
      <c r="G49" s="4"/>
      <c r="H49" s="856"/>
      <c r="I49" s="4"/>
      <c r="J49" s="4"/>
      <c r="K49" s="856"/>
      <c r="L49" s="4"/>
      <c r="M49" s="4"/>
      <c r="N49" s="856"/>
      <c r="O49" s="4"/>
      <c r="P49" s="856"/>
      <c r="Q49" s="4"/>
      <c r="R49" s="4"/>
      <c r="S49" s="4"/>
      <c r="T49" s="4"/>
      <c r="U49" s="4"/>
      <c r="V49" s="1"/>
    </row>
    <row r="50" spans="1:22">
      <c r="A50" s="4"/>
      <c r="B50" s="4"/>
      <c r="C50" s="4"/>
      <c r="D50" s="4"/>
      <c r="E50" s="4"/>
      <c r="F50" s="4"/>
      <c r="G50" s="4"/>
      <c r="H50" s="856"/>
      <c r="I50" s="4"/>
      <c r="J50" s="4"/>
      <c r="K50" s="856"/>
      <c r="L50" s="4"/>
      <c r="M50" s="4"/>
      <c r="N50" s="856"/>
      <c r="O50" s="4"/>
      <c r="P50" s="856"/>
      <c r="Q50" s="4"/>
      <c r="R50" s="4"/>
      <c r="S50" s="4"/>
      <c r="T50" s="4"/>
      <c r="U50" s="4"/>
      <c r="V50" s="1"/>
    </row>
    <row r="51" spans="1:22">
      <c r="A51" s="4"/>
      <c r="B51" s="4"/>
      <c r="C51" s="4"/>
      <c r="D51" s="4"/>
      <c r="E51" s="4"/>
      <c r="F51" s="4"/>
      <c r="G51" s="4"/>
      <c r="H51" s="856"/>
      <c r="I51" s="4"/>
      <c r="J51" s="4"/>
      <c r="K51" s="856"/>
      <c r="L51" s="4"/>
      <c r="M51" s="4"/>
      <c r="N51" s="856"/>
      <c r="O51" s="4"/>
      <c r="P51" s="856"/>
      <c r="Q51" s="4"/>
      <c r="R51" s="4"/>
      <c r="S51" s="4"/>
      <c r="T51" s="4"/>
      <c r="U51" s="4"/>
      <c r="V51" s="1"/>
    </row>
    <row r="52" spans="1:22">
      <c r="A52" s="4"/>
      <c r="B52" s="4"/>
      <c r="C52" s="4"/>
      <c r="D52" s="4"/>
      <c r="E52" s="4"/>
      <c r="F52" s="4"/>
      <c r="G52" s="4"/>
      <c r="H52" s="856"/>
      <c r="I52" s="4"/>
      <c r="J52" s="4"/>
      <c r="K52" s="856"/>
      <c r="L52" s="4"/>
      <c r="M52" s="4"/>
      <c r="N52" s="856"/>
      <c r="O52" s="4"/>
      <c r="P52" s="856"/>
      <c r="Q52" s="4"/>
      <c r="R52" s="4"/>
      <c r="S52" s="4"/>
      <c r="T52" s="4"/>
      <c r="U52" s="4"/>
      <c r="V52" s="1"/>
    </row>
    <row r="53" spans="1:22">
      <c r="A53" s="4"/>
      <c r="B53" s="4"/>
      <c r="C53" s="4"/>
      <c r="D53" s="4"/>
      <c r="E53" s="4"/>
      <c r="F53" s="4"/>
      <c r="G53" s="4"/>
      <c r="H53" s="856"/>
      <c r="I53" s="4"/>
      <c r="J53" s="4"/>
      <c r="K53" s="856"/>
      <c r="L53" s="4"/>
      <c r="M53" s="4"/>
      <c r="N53" s="856"/>
      <c r="O53" s="4"/>
      <c r="P53" s="856"/>
      <c r="Q53" s="4"/>
      <c r="R53" s="4"/>
      <c r="S53" s="4"/>
      <c r="T53" s="4"/>
      <c r="U53" s="4"/>
      <c r="V53" s="1"/>
    </row>
    <row r="54" spans="1:22">
      <c r="A54" s="4"/>
      <c r="B54" s="4"/>
      <c r="C54" s="4"/>
      <c r="D54" s="4"/>
      <c r="E54" s="4"/>
      <c r="F54" s="4"/>
      <c r="G54" s="4"/>
      <c r="H54" s="856"/>
      <c r="I54" s="4"/>
      <c r="J54" s="4"/>
      <c r="K54" s="856"/>
      <c r="L54" s="4"/>
      <c r="M54" s="4"/>
      <c r="N54" s="856"/>
      <c r="O54" s="4"/>
      <c r="P54" s="856"/>
      <c r="Q54" s="4"/>
      <c r="R54" s="4"/>
      <c r="S54" s="4"/>
      <c r="T54" s="4"/>
      <c r="U54" s="4"/>
      <c r="V54" s="1"/>
    </row>
    <row r="55" spans="1:22">
      <c r="A55" s="4"/>
      <c r="B55" s="4"/>
      <c r="C55" s="4"/>
      <c r="D55" s="4"/>
      <c r="E55" s="4"/>
      <c r="F55" s="4"/>
      <c r="G55" s="4"/>
      <c r="H55" s="856"/>
      <c r="I55" s="4"/>
      <c r="J55" s="4"/>
      <c r="K55" s="856"/>
      <c r="L55" s="4"/>
      <c r="M55" s="4"/>
      <c r="N55" s="856"/>
      <c r="O55" s="4"/>
      <c r="P55" s="856"/>
      <c r="Q55" s="4"/>
      <c r="R55" s="4"/>
      <c r="S55" s="4"/>
      <c r="T55" s="4"/>
      <c r="U55" s="4"/>
      <c r="V55" s="1"/>
    </row>
    <row r="56" spans="1:22">
      <c r="A56" s="4"/>
      <c r="B56" s="4"/>
      <c r="C56" s="4"/>
      <c r="D56" s="4"/>
      <c r="E56" s="4"/>
      <c r="F56" s="4"/>
      <c r="G56" s="4"/>
      <c r="H56" s="856"/>
      <c r="I56" s="4"/>
      <c r="J56" s="4"/>
      <c r="K56" s="856"/>
      <c r="L56" s="4"/>
      <c r="M56" s="4"/>
      <c r="N56" s="856"/>
      <c r="O56" s="4"/>
      <c r="P56" s="856"/>
      <c r="Q56" s="4"/>
      <c r="R56" s="4"/>
      <c r="S56" s="4"/>
      <c r="T56" s="4"/>
      <c r="U56" s="4"/>
      <c r="V56" s="1"/>
    </row>
    <row r="57" spans="1:22">
      <c r="A57" s="4"/>
      <c r="B57" s="4"/>
      <c r="C57" s="4"/>
      <c r="D57" s="4"/>
      <c r="E57" s="4"/>
      <c r="F57" s="4"/>
      <c r="G57" s="4"/>
      <c r="H57" s="856"/>
      <c r="I57" s="4"/>
      <c r="J57" s="4"/>
      <c r="K57" s="856"/>
      <c r="L57" s="4"/>
      <c r="M57" s="4"/>
      <c r="N57" s="856"/>
      <c r="O57" s="4"/>
      <c r="P57" s="856"/>
      <c r="Q57" s="4"/>
      <c r="R57" s="4"/>
      <c r="S57" s="4"/>
      <c r="T57" s="4"/>
      <c r="U57" s="4"/>
      <c r="V57" s="1"/>
    </row>
    <row r="58" spans="1:22">
      <c r="A58" s="4"/>
      <c r="B58" s="4"/>
      <c r="C58" s="4"/>
      <c r="D58" s="4"/>
      <c r="E58" s="4"/>
      <c r="F58" s="4"/>
      <c r="G58" s="4"/>
      <c r="H58" s="856"/>
      <c r="I58" s="4"/>
      <c r="J58" s="4"/>
      <c r="K58" s="856"/>
      <c r="L58" s="4"/>
      <c r="M58" s="4"/>
      <c r="N58" s="856"/>
      <c r="O58" s="4"/>
      <c r="P58" s="856"/>
      <c r="Q58" s="4"/>
      <c r="R58" s="4"/>
      <c r="S58" s="4"/>
      <c r="T58" s="4"/>
      <c r="U58" s="4"/>
      <c r="V58" s="1"/>
    </row>
    <row r="59" spans="1:22">
      <c r="A59" s="4"/>
      <c r="B59" s="4"/>
      <c r="C59" s="4"/>
      <c r="D59" s="4"/>
      <c r="E59" s="4"/>
      <c r="F59" s="4"/>
      <c r="G59" s="4"/>
      <c r="H59" s="856"/>
      <c r="I59" s="4"/>
      <c r="J59" s="4"/>
      <c r="K59" s="856"/>
      <c r="L59" s="4"/>
      <c r="M59" s="4"/>
      <c r="N59" s="856"/>
      <c r="O59" s="4"/>
      <c r="P59" s="856"/>
      <c r="Q59" s="4"/>
      <c r="R59" s="4"/>
      <c r="S59" s="4"/>
      <c r="T59" s="4"/>
      <c r="U59" s="4"/>
      <c r="V59" s="1"/>
    </row>
    <row r="60" spans="1:22">
      <c r="A60" s="4"/>
      <c r="B60" s="4"/>
      <c r="C60" s="4"/>
      <c r="D60" s="4"/>
      <c r="E60" s="4"/>
      <c r="F60" s="4"/>
      <c r="G60" s="4"/>
      <c r="H60" s="856"/>
      <c r="I60" s="4"/>
      <c r="J60" s="4"/>
      <c r="K60" s="856"/>
      <c r="L60" s="4"/>
      <c r="M60" s="4"/>
      <c r="N60" s="856"/>
      <c r="O60" s="4"/>
      <c r="P60" s="856"/>
      <c r="Q60" s="4"/>
      <c r="R60" s="4"/>
      <c r="S60" s="4"/>
      <c r="T60" s="4"/>
      <c r="U60" s="4"/>
      <c r="V60" s="1"/>
    </row>
    <row r="61" spans="1:22">
      <c r="A61" s="4"/>
      <c r="B61" s="4"/>
      <c r="C61" s="4"/>
      <c r="D61" s="4"/>
      <c r="E61" s="4"/>
      <c r="F61" s="4"/>
      <c r="G61" s="4"/>
      <c r="H61" s="856"/>
      <c r="I61" s="4"/>
      <c r="J61" s="4"/>
      <c r="K61" s="856"/>
      <c r="L61" s="4"/>
      <c r="M61" s="4"/>
      <c r="N61" s="856"/>
      <c r="O61" s="4"/>
      <c r="P61" s="856"/>
      <c r="Q61" s="4"/>
      <c r="R61" s="4"/>
      <c r="S61" s="4"/>
      <c r="T61" s="4"/>
      <c r="U61" s="4"/>
      <c r="V61" s="1"/>
    </row>
    <row r="62" spans="1:22">
      <c r="A62" s="4"/>
      <c r="B62" s="4"/>
      <c r="C62" s="4"/>
      <c r="D62" s="4"/>
      <c r="E62" s="4"/>
      <c r="F62" s="4"/>
      <c r="G62" s="4"/>
      <c r="H62" s="856"/>
      <c r="I62" s="4"/>
      <c r="J62" s="4"/>
      <c r="K62" s="856"/>
      <c r="L62" s="4"/>
      <c r="M62" s="4"/>
      <c r="N62" s="856"/>
      <c r="O62" s="4"/>
      <c r="P62" s="856"/>
      <c r="Q62" s="4"/>
      <c r="R62" s="4"/>
      <c r="S62" s="4"/>
      <c r="T62" s="4"/>
      <c r="U62" s="4"/>
      <c r="V62" s="1"/>
    </row>
    <row r="63" spans="1:22">
      <c r="A63" s="4"/>
      <c r="B63" s="4"/>
      <c r="C63" s="4"/>
      <c r="D63" s="4"/>
      <c r="E63" s="4"/>
      <c r="F63" s="4"/>
      <c r="G63" s="4"/>
      <c r="H63" s="856"/>
      <c r="I63" s="4"/>
      <c r="J63" s="4"/>
      <c r="K63" s="856"/>
      <c r="L63" s="4"/>
      <c r="M63" s="4"/>
      <c r="N63" s="856"/>
      <c r="O63" s="4"/>
      <c r="P63" s="856"/>
      <c r="Q63" s="4"/>
      <c r="R63" s="4"/>
      <c r="S63" s="4"/>
      <c r="T63" s="4"/>
      <c r="U63" s="4"/>
      <c r="V63" s="1"/>
    </row>
    <row r="64" spans="1:22">
      <c r="A64" s="4"/>
      <c r="B64" s="4"/>
      <c r="C64" s="4"/>
      <c r="D64" s="4"/>
      <c r="E64" s="4"/>
      <c r="F64" s="4"/>
      <c r="G64" s="4"/>
      <c r="H64" s="856"/>
      <c r="I64" s="4"/>
      <c r="J64" s="4"/>
      <c r="K64" s="856"/>
      <c r="L64" s="4"/>
      <c r="M64" s="4"/>
      <c r="N64" s="856"/>
      <c r="O64" s="4"/>
      <c r="P64" s="856"/>
      <c r="Q64" s="4"/>
      <c r="R64" s="4"/>
      <c r="S64" s="4"/>
      <c r="T64" s="4"/>
      <c r="U64" s="4"/>
      <c r="V64" s="1"/>
    </row>
    <row r="65" spans="1:22">
      <c r="A65" s="4"/>
      <c r="B65" s="4"/>
      <c r="C65" s="4"/>
      <c r="D65" s="4"/>
      <c r="E65" s="4"/>
      <c r="F65" s="4"/>
      <c r="G65" s="4"/>
      <c r="H65" s="856"/>
      <c r="I65" s="4"/>
      <c r="J65" s="4"/>
      <c r="K65" s="856"/>
      <c r="L65" s="4"/>
      <c r="M65" s="4"/>
      <c r="N65" s="856"/>
      <c r="O65" s="4"/>
      <c r="P65" s="856"/>
      <c r="Q65" s="4"/>
      <c r="R65" s="4"/>
      <c r="S65" s="4"/>
      <c r="T65" s="4"/>
      <c r="U65" s="4"/>
      <c r="V65" s="1"/>
    </row>
    <row r="66" spans="1:22">
      <c r="A66" s="4"/>
      <c r="B66" s="4"/>
      <c r="C66" s="4"/>
      <c r="D66" s="4"/>
      <c r="E66" s="4"/>
      <c r="F66" s="4"/>
      <c r="G66" s="4"/>
      <c r="H66" s="856"/>
      <c r="I66" s="4"/>
      <c r="J66" s="4"/>
      <c r="K66" s="856"/>
      <c r="L66" s="4"/>
      <c r="M66" s="4"/>
      <c r="N66" s="856"/>
      <c r="O66" s="4"/>
      <c r="P66" s="856"/>
      <c r="Q66" s="4"/>
      <c r="R66" s="4"/>
      <c r="S66" s="4"/>
      <c r="T66" s="4"/>
      <c r="U66" s="4"/>
      <c r="V66" s="1"/>
    </row>
    <row r="67" spans="1:22">
      <c r="A67" s="4"/>
      <c r="B67" s="4"/>
      <c r="C67" s="4"/>
      <c r="D67" s="4"/>
      <c r="E67" s="4"/>
      <c r="F67" s="4"/>
      <c r="G67" s="4"/>
      <c r="H67" s="856"/>
      <c r="I67" s="4"/>
      <c r="J67" s="4"/>
      <c r="K67" s="856"/>
      <c r="L67" s="4"/>
      <c r="M67" s="4"/>
      <c r="N67" s="856"/>
      <c r="O67" s="4"/>
      <c r="P67" s="856"/>
      <c r="Q67" s="4"/>
      <c r="R67" s="4"/>
      <c r="S67" s="4"/>
      <c r="T67" s="4"/>
      <c r="U67" s="4"/>
      <c r="V67" s="1"/>
    </row>
    <row r="68" spans="1:22">
      <c r="A68" s="4"/>
      <c r="B68" s="4"/>
      <c r="C68" s="4"/>
      <c r="D68" s="4"/>
      <c r="E68" s="4"/>
      <c r="F68" s="4"/>
      <c r="G68" s="4"/>
      <c r="H68" s="856"/>
      <c r="I68" s="4"/>
      <c r="J68" s="4"/>
      <c r="K68" s="856"/>
      <c r="L68" s="4"/>
      <c r="M68" s="4"/>
      <c r="N68" s="856"/>
      <c r="O68" s="4"/>
      <c r="P68" s="856"/>
      <c r="Q68" s="4"/>
      <c r="R68" s="4"/>
      <c r="S68" s="4"/>
      <c r="T68" s="4"/>
      <c r="U68" s="4"/>
      <c r="V68" s="1"/>
    </row>
    <row r="69" spans="1:22">
      <c r="A69" s="4"/>
      <c r="B69" s="4"/>
      <c r="C69" s="4"/>
      <c r="D69" s="4"/>
      <c r="E69" s="4"/>
      <c r="F69" s="4"/>
      <c r="G69" s="4"/>
      <c r="H69" s="856"/>
      <c r="I69" s="4"/>
      <c r="J69" s="4"/>
      <c r="K69" s="856"/>
      <c r="L69" s="4"/>
      <c r="M69" s="4"/>
      <c r="N69" s="856"/>
      <c r="O69" s="4"/>
      <c r="P69" s="856"/>
      <c r="Q69" s="4"/>
      <c r="R69" s="4"/>
      <c r="S69" s="4"/>
      <c r="T69" s="4"/>
      <c r="U69" s="4"/>
      <c r="V69" s="1"/>
    </row>
    <row r="70" spans="1:22">
      <c r="A70" s="4"/>
      <c r="B70" s="4"/>
      <c r="C70" s="4"/>
      <c r="D70" s="4"/>
      <c r="E70" s="4"/>
      <c r="F70" s="4"/>
      <c r="G70" s="4"/>
      <c r="H70" s="856"/>
      <c r="I70" s="4"/>
      <c r="J70" s="4"/>
      <c r="K70" s="856"/>
      <c r="L70" s="4"/>
      <c r="M70" s="4"/>
      <c r="N70" s="856"/>
      <c r="O70" s="4"/>
      <c r="P70" s="856"/>
      <c r="Q70" s="4"/>
      <c r="R70" s="4"/>
      <c r="S70" s="4"/>
      <c r="T70" s="4"/>
      <c r="U70" s="4"/>
      <c r="V70" s="1"/>
    </row>
    <row r="71" spans="1:22">
      <c r="A71" s="4"/>
      <c r="B71" s="4"/>
      <c r="C71" s="4"/>
      <c r="D71" s="4"/>
      <c r="E71" s="4"/>
      <c r="F71" s="4"/>
      <c r="G71" s="4"/>
      <c r="H71" s="856"/>
      <c r="I71" s="4"/>
      <c r="J71" s="4"/>
      <c r="K71" s="856"/>
      <c r="L71" s="4"/>
      <c r="M71" s="4"/>
      <c r="N71" s="856"/>
      <c r="O71" s="4"/>
      <c r="P71" s="856"/>
      <c r="Q71" s="4"/>
      <c r="R71" s="4"/>
      <c r="S71" s="4"/>
      <c r="T71" s="4"/>
      <c r="U71" s="4"/>
      <c r="V71" s="1"/>
    </row>
    <row r="72" spans="1:22">
      <c r="A72" s="4"/>
      <c r="B72" s="4"/>
      <c r="C72" s="4"/>
      <c r="D72" s="4"/>
      <c r="E72" s="4"/>
      <c r="F72" s="4"/>
      <c r="G72" s="4"/>
      <c r="H72" s="856"/>
      <c r="I72" s="4"/>
      <c r="J72" s="4"/>
      <c r="K72" s="856"/>
      <c r="L72" s="4"/>
      <c r="M72" s="4"/>
      <c r="N72" s="856"/>
      <c r="O72" s="4"/>
      <c r="P72" s="856"/>
      <c r="Q72" s="4"/>
      <c r="R72" s="4"/>
      <c r="S72" s="4"/>
      <c r="T72" s="4"/>
      <c r="U72" s="4"/>
      <c r="V72" s="1"/>
    </row>
    <row r="73" spans="1:22">
      <c r="A73" s="4"/>
      <c r="B73" s="4"/>
      <c r="C73" s="4"/>
      <c r="D73" s="4"/>
      <c r="E73" s="4"/>
      <c r="F73" s="4"/>
      <c r="G73" s="4"/>
      <c r="H73" s="856"/>
      <c r="I73" s="4"/>
      <c r="J73" s="4"/>
      <c r="K73" s="856"/>
      <c r="L73" s="4"/>
      <c r="M73" s="4"/>
      <c r="N73" s="856"/>
      <c r="O73" s="4"/>
      <c r="P73" s="856"/>
      <c r="Q73" s="4"/>
      <c r="R73" s="4"/>
      <c r="S73" s="4"/>
      <c r="T73" s="4"/>
      <c r="U73" s="4"/>
      <c r="V73" s="1"/>
    </row>
    <row r="74" spans="1:22">
      <c r="A74" s="4"/>
      <c r="B74" s="4"/>
      <c r="C74" s="4"/>
      <c r="D74" s="4"/>
      <c r="E74" s="4"/>
      <c r="F74" s="4"/>
      <c r="G74" s="4"/>
      <c r="H74" s="856"/>
      <c r="I74" s="4"/>
      <c r="J74" s="4"/>
      <c r="K74" s="856"/>
      <c r="L74" s="4"/>
      <c r="M74" s="4"/>
      <c r="N74" s="856"/>
      <c r="O74" s="4"/>
      <c r="P74" s="856"/>
      <c r="Q74" s="4"/>
      <c r="R74" s="4"/>
      <c r="S74" s="4"/>
      <c r="T74" s="4"/>
      <c r="U74" s="4"/>
      <c r="V74" s="1"/>
    </row>
    <row r="75" spans="1:22">
      <c r="A75" s="4"/>
      <c r="B75" s="4"/>
      <c r="C75" s="4"/>
      <c r="D75" s="4"/>
      <c r="E75" s="4"/>
      <c r="F75" s="4"/>
      <c r="G75" s="4"/>
      <c r="H75" s="856"/>
      <c r="I75" s="4"/>
      <c r="J75" s="4"/>
      <c r="K75" s="856"/>
      <c r="L75" s="4"/>
      <c r="M75" s="4"/>
      <c r="N75" s="856"/>
      <c r="O75" s="4"/>
      <c r="P75" s="856"/>
      <c r="Q75" s="4"/>
      <c r="R75" s="4"/>
      <c r="S75" s="4"/>
      <c r="T75" s="4"/>
      <c r="U75" s="4"/>
      <c r="V75" s="1"/>
    </row>
    <row r="76" spans="1:22">
      <c r="A76" s="4"/>
      <c r="B76" s="4"/>
      <c r="C76" s="4"/>
      <c r="D76" s="4"/>
      <c r="E76" s="4"/>
      <c r="F76" s="4"/>
      <c r="G76" s="4"/>
      <c r="H76" s="856"/>
      <c r="I76" s="4"/>
      <c r="J76" s="4"/>
      <c r="K76" s="856"/>
      <c r="L76" s="4"/>
      <c r="M76" s="4"/>
      <c r="N76" s="856"/>
      <c r="O76" s="4"/>
      <c r="P76" s="856"/>
      <c r="Q76" s="4"/>
      <c r="R76" s="4"/>
      <c r="S76" s="4"/>
      <c r="T76" s="4"/>
      <c r="U76" s="4"/>
      <c r="V76" s="1"/>
    </row>
    <row r="77" spans="1:22">
      <c r="A77" s="4"/>
      <c r="B77" s="4"/>
      <c r="C77" s="4"/>
      <c r="D77" s="4"/>
      <c r="E77" s="4"/>
      <c r="F77" s="4"/>
      <c r="G77" s="4"/>
      <c r="H77" s="856"/>
      <c r="I77" s="4"/>
      <c r="J77" s="4"/>
      <c r="K77" s="856"/>
      <c r="L77" s="4"/>
      <c r="M77" s="4"/>
      <c r="N77" s="856"/>
      <c r="O77" s="4"/>
      <c r="P77" s="856"/>
      <c r="Q77" s="4"/>
      <c r="R77" s="4"/>
      <c r="S77" s="4"/>
      <c r="T77" s="4"/>
      <c r="U77" s="4"/>
      <c r="V77" s="1"/>
    </row>
    <row r="78" spans="1:22">
      <c r="A78" s="4"/>
      <c r="B78" s="4"/>
      <c r="C78" s="4"/>
      <c r="D78" s="4"/>
      <c r="E78" s="4"/>
      <c r="F78" s="4"/>
      <c r="G78" s="4"/>
      <c r="H78" s="856"/>
      <c r="I78" s="4"/>
      <c r="J78" s="4"/>
      <c r="K78" s="856"/>
      <c r="L78" s="4"/>
      <c r="M78" s="4"/>
      <c r="N78" s="856"/>
      <c r="O78" s="4"/>
      <c r="P78" s="856"/>
      <c r="Q78" s="4"/>
      <c r="R78" s="4"/>
      <c r="S78" s="4"/>
      <c r="T78" s="4"/>
      <c r="U78" s="4"/>
      <c r="V78" s="1"/>
    </row>
    <row r="79" spans="1:22">
      <c r="A79" s="4"/>
      <c r="B79" s="4"/>
      <c r="C79" s="4"/>
      <c r="D79" s="4"/>
      <c r="E79" s="4"/>
      <c r="F79" s="4"/>
      <c r="G79" s="4"/>
      <c r="H79" s="856"/>
      <c r="I79" s="4"/>
      <c r="J79" s="4"/>
      <c r="K79" s="856"/>
      <c r="L79" s="4"/>
      <c r="M79" s="4"/>
      <c r="N79" s="856"/>
      <c r="O79" s="4"/>
      <c r="P79" s="856"/>
      <c r="Q79" s="4"/>
      <c r="R79" s="4"/>
      <c r="S79" s="4"/>
      <c r="T79" s="4"/>
      <c r="U79" s="4"/>
      <c r="V79" s="1"/>
    </row>
    <row r="80" spans="1:22">
      <c r="A80" s="4"/>
      <c r="B80" s="4"/>
      <c r="C80" s="4"/>
      <c r="D80" s="4"/>
      <c r="E80" s="4"/>
      <c r="F80" s="4"/>
      <c r="G80" s="4"/>
      <c r="H80" s="856"/>
      <c r="I80" s="4"/>
      <c r="J80" s="4"/>
      <c r="K80" s="856"/>
      <c r="L80" s="4"/>
      <c r="M80" s="4"/>
      <c r="N80" s="856"/>
      <c r="O80" s="4"/>
      <c r="P80" s="856"/>
      <c r="Q80" s="4"/>
      <c r="R80" s="4"/>
      <c r="S80" s="4"/>
      <c r="T80" s="4"/>
      <c r="U80" s="4"/>
      <c r="V80" s="1"/>
    </row>
    <row r="81" spans="1:22">
      <c r="A81" s="4"/>
      <c r="B81" s="4"/>
      <c r="C81" s="4"/>
      <c r="D81" s="4"/>
      <c r="E81" s="4"/>
      <c r="F81" s="4"/>
      <c r="G81" s="4"/>
      <c r="H81" s="856"/>
      <c r="I81" s="4"/>
      <c r="J81" s="4"/>
      <c r="K81" s="856"/>
      <c r="L81" s="4"/>
      <c r="M81" s="4"/>
      <c r="N81" s="856"/>
      <c r="O81" s="4"/>
      <c r="P81" s="856"/>
      <c r="Q81" s="4"/>
      <c r="R81" s="4"/>
      <c r="S81" s="4"/>
      <c r="T81" s="4"/>
      <c r="U81" s="4"/>
      <c r="V81" s="1"/>
    </row>
    <row r="82" spans="1:22">
      <c r="A82" s="4"/>
      <c r="B82" s="4"/>
      <c r="C82" s="4"/>
      <c r="D82" s="4"/>
      <c r="E82" s="4"/>
      <c r="F82" s="4"/>
      <c r="G82" s="4"/>
      <c r="H82" s="856"/>
      <c r="I82" s="4"/>
      <c r="J82" s="4"/>
      <c r="K82" s="856"/>
      <c r="L82" s="4"/>
      <c r="M82" s="4"/>
      <c r="N82" s="856"/>
      <c r="O82" s="4"/>
      <c r="P82" s="856"/>
      <c r="Q82" s="4"/>
      <c r="R82" s="4"/>
      <c r="S82" s="4"/>
      <c r="T82" s="4"/>
      <c r="U82" s="4"/>
      <c r="V82" s="1"/>
    </row>
    <row r="83" spans="1:22">
      <c r="A83" s="4"/>
      <c r="B83" s="4"/>
      <c r="C83" s="4"/>
      <c r="D83" s="4"/>
      <c r="E83" s="4"/>
      <c r="F83" s="4"/>
      <c r="G83" s="4"/>
      <c r="H83" s="856"/>
      <c r="I83" s="4"/>
      <c r="J83" s="4"/>
      <c r="K83" s="856"/>
      <c r="L83" s="4"/>
      <c r="M83" s="4"/>
      <c r="N83" s="856"/>
      <c r="O83" s="4"/>
      <c r="P83" s="856"/>
      <c r="Q83" s="4"/>
      <c r="R83" s="4"/>
      <c r="S83" s="4"/>
      <c r="T83" s="4"/>
      <c r="U83" s="4"/>
      <c r="V83" s="1"/>
    </row>
    <row r="84" spans="1:22">
      <c r="A84" s="4"/>
      <c r="B84" s="4"/>
      <c r="C84" s="4"/>
      <c r="D84" s="4"/>
      <c r="E84" s="4"/>
      <c r="F84" s="4"/>
      <c r="G84" s="4"/>
      <c r="H84" s="856"/>
      <c r="I84" s="4"/>
      <c r="J84" s="4"/>
      <c r="K84" s="856"/>
      <c r="L84" s="4"/>
      <c r="M84" s="4"/>
      <c r="N84" s="856"/>
      <c r="O84" s="4"/>
      <c r="P84" s="856"/>
      <c r="Q84" s="4"/>
      <c r="R84" s="4"/>
      <c r="S84" s="4"/>
      <c r="T84" s="4"/>
      <c r="U84" s="4"/>
      <c r="V84" s="1"/>
    </row>
    <row r="85" spans="1:22">
      <c r="A85" s="4"/>
      <c r="B85" s="4"/>
      <c r="C85" s="4"/>
      <c r="D85" s="4"/>
      <c r="E85" s="4"/>
      <c r="F85" s="4"/>
      <c r="G85" s="4"/>
      <c r="H85" s="856"/>
      <c r="I85" s="4"/>
      <c r="J85" s="4"/>
      <c r="K85" s="856"/>
      <c r="L85" s="4"/>
      <c r="M85" s="4"/>
      <c r="N85" s="856"/>
      <c r="O85" s="4"/>
      <c r="P85" s="856"/>
      <c r="Q85" s="4"/>
      <c r="R85" s="4"/>
      <c r="S85" s="4"/>
      <c r="T85" s="4"/>
      <c r="U85" s="4"/>
      <c r="V85" s="1"/>
    </row>
    <row r="86" spans="1:22">
      <c r="A86" s="4"/>
      <c r="B86" s="4"/>
      <c r="C86" s="4"/>
      <c r="D86" s="4"/>
      <c r="E86" s="4"/>
      <c r="F86" s="4"/>
      <c r="G86" s="4"/>
      <c r="H86" s="856"/>
      <c r="I86" s="4"/>
      <c r="J86" s="4"/>
      <c r="K86" s="856"/>
      <c r="L86" s="4"/>
      <c r="M86" s="4"/>
      <c r="N86" s="856"/>
      <c r="O86" s="4"/>
      <c r="P86" s="856"/>
      <c r="Q86" s="4"/>
      <c r="R86" s="4"/>
      <c r="S86" s="4"/>
      <c r="T86" s="4"/>
      <c r="U86" s="4"/>
      <c r="V86" s="1"/>
    </row>
    <row r="87" spans="1:22">
      <c r="A87" s="4"/>
      <c r="B87" s="4"/>
      <c r="C87" s="4"/>
      <c r="D87" s="4"/>
      <c r="E87" s="4"/>
      <c r="F87" s="4"/>
      <c r="G87" s="4"/>
      <c r="H87" s="856"/>
      <c r="I87" s="4"/>
      <c r="J87" s="4"/>
      <c r="K87" s="856"/>
      <c r="L87" s="4"/>
      <c r="M87" s="4"/>
      <c r="N87" s="856"/>
      <c r="O87" s="4"/>
      <c r="P87" s="856"/>
      <c r="Q87" s="4"/>
      <c r="R87" s="4"/>
      <c r="S87" s="4"/>
      <c r="T87" s="4"/>
      <c r="U87" s="4"/>
      <c r="V87" s="1"/>
    </row>
    <row r="88" spans="1:22">
      <c r="A88" s="4"/>
      <c r="B88" s="4"/>
      <c r="C88" s="4"/>
      <c r="D88" s="4"/>
      <c r="E88" s="4"/>
      <c r="F88" s="4"/>
      <c r="G88" s="4"/>
      <c r="H88" s="856"/>
      <c r="I88" s="4"/>
      <c r="J88" s="4"/>
      <c r="K88" s="856"/>
      <c r="L88" s="4"/>
      <c r="M88" s="4"/>
      <c r="N88" s="856"/>
      <c r="O88" s="4"/>
      <c r="P88" s="856"/>
      <c r="Q88" s="4"/>
      <c r="R88" s="4"/>
      <c r="S88" s="4"/>
      <c r="T88" s="4"/>
      <c r="U88" s="4"/>
      <c r="V88" s="1"/>
    </row>
    <row r="89" spans="1:22">
      <c r="A89" s="4"/>
      <c r="B89" s="4"/>
      <c r="C89" s="4"/>
      <c r="D89" s="4"/>
      <c r="E89" s="4"/>
      <c r="F89" s="4"/>
      <c r="G89" s="4"/>
      <c r="H89" s="856"/>
      <c r="I89" s="4"/>
      <c r="J89" s="4"/>
      <c r="K89" s="856"/>
      <c r="L89" s="4"/>
      <c r="M89" s="4"/>
      <c r="N89" s="856"/>
      <c r="O89" s="4"/>
      <c r="P89" s="856"/>
      <c r="Q89" s="4"/>
      <c r="R89" s="4"/>
      <c r="S89" s="4"/>
      <c r="T89" s="4"/>
      <c r="U89" s="4"/>
      <c r="V89" s="1"/>
    </row>
    <row r="90" spans="1:22">
      <c r="A90" s="4"/>
      <c r="B90" s="4"/>
      <c r="C90" s="4"/>
      <c r="D90" s="4"/>
      <c r="E90" s="4"/>
      <c r="F90" s="4"/>
      <c r="G90" s="4"/>
      <c r="H90" s="856"/>
      <c r="I90" s="4"/>
      <c r="J90" s="4"/>
      <c r="K90" s="856"/>
      <c r="L90" s="4"/>
      <c r="M90" s="4"/>
      <c r="N90" s="856"/>
      <c r="O90" s="4"/>
      <c r="P90" s="856"/>
      <c r="Q90" s="4"/>
      <c r="R90" s="4"/>
      <c r="S90" s="4"/>
      <c r="T90" s="4"/>
      <c r="U90" s="4"/>
      <c r="V90" s="1"/>
    </row>
    <row r="91" spans="1:22">
      <c r="A91" s="4"/>
      <c r="B91" s="4"/>
      <c r="C91" s="4"/>
      <c r="D91" s="4"/>
      <c r="E91" s="4"/>
      <c r="F91" s="4"/>
      <c r="G91" s="4"/>
      <c r="H91" s="856"/>
      <c r="I91" s="4"/>
      <c r="J91" s="4"/>
      <c r="K91" s="856"/>
      <c r="L91" s="4"/>
      <c r="M91" s="4"/>
      <c r="N91" s="856"/>
      <c r="O91" s="4"/>
      <c r="P91" s="856"/>
      <c r="Q91" s="4"/>
      <c r="R91" s="4"/>
      <c r="S91" s="4"/>
      <c r="T91" s="4"/>
      <c r="U91" s="4"/>
      <c r="V91" s="1"/>
    </row>
    <row r="92" spans="1:22">
      <c r="A92" s="4"/>
      <c r="B92" s="4"/>
      <c r="C92" s="4"/>
      <c r="D92" s="4"/>
      <c r="E92" s="4"/>
      <c r="F92" s="4"/>
      <c r="G92" s="4"/>
      <c r="H92" s="856"/>
      <c r="I92" s="4"/>
      <c r="J92" s="4"/>
      <c r="K92" s="856"/>
      <c r="L92" s="4"/>
      <c r="M92" s="4"/>
      <c r="N92" s="856"/>
      <c r="O92" s="4"/>
      <c r="P92" s="856"/>
      <c r="Q92" s="4"/>
      <c r="R92" s="4"/>
      <c r="S92" s="4"/>
      <c r="T92" s="4"/>
      <c r="U92" s="4"/>
      <c r="V92" s="1"/>
    </row>
    <row r="93" spans="1:22">
      <c r="A93" s="4"/>
      <c r="B93" s="4"/>
      <c r="C93" s="4"/>
      <c r="D93" s="4"/>
      <c r="E93" s="4"/>
      <c r="F93" s="4"/>
      <c r="G93" s="4"/>
      <c r="H93" s="856"/>
      <c r="I93" s="4"/>
      <c r="J93" s="4"/>
      <c r="K93" s="856"/>
      <c r="L93" s="4"/>
      <c r="M93" s="4"/>
      <c r="N93" s="856"/>
      <c r="O93" s="4"/>
      <c r="P93" s="856"/>
      <c r="Q93" s="4"/>
      <c r="R93" s="4"/>
      <c r="S93" s="4"/>
      <c r="T93" s="4"/>
      <c r="U93" s="4"/>
      <c r="V93" s="1"/>
    </row>
    <row r="94" spans="1:22">
      <c r="A94" s="4"/>
      <c r="B94" s="4"/>
      <c r="C94" s="4"/>
      <c r="D94" s="4"/>
      <c r="E94" s="4"/>
      <c r="F94" s="4"/>
      <c r="G94" s="4"/>
      <c r="H94" s="856"/>
      <c r="I94" s="4"/>
      <c r="J94" s="4"/>
      <c r="K94" s="856"/>
      <c r="L94" s="4"/>
      <c r="M94" s="4"/>
      <c r="N94" s="856"/>
      <c r="O94" s="4"/>
      <c r="P94" s="856"/>
      <c r="Q94" s="4"/>
      <c r="R94" s="4"/>
      <c r="S94" s="4"/>
      <c r="T94" s="4"/>
      <c r="U94" s="4"/>
      <c r="V94" s="1"/>
    </row>
    <row r="95" spans="1:22">
      <c r="A95" s="4"/>
      <c r="B95" s="4"/>
      <c r="C95" s="4"/>
      <c r="D95" s="4"/>
      <c r="E95" s="4"/>
      <c r="F95" s="4"/>
      <c r="G95" s="4"/>
      <c r="H95" s="856"/>
      <c r="I95" s="4"/>
      <c r="J95" s="4"/>
      <c r="K95" s="856"/>
      <c r="L95" s="4"/>
      <c r="M95" s="4"/>
      <c r="N95" s="856"/>
      <c r="O95" s="4"/>
      <c r="P95" s="856"/>
      <c r="Q95" s="4"/>
      <c r="R95" s="4"/>
      <c r="S95" s="4"/>
      <c r="T95" s="4"/>
      <c r="U95" s="4"/>
      <c r="V95" s="1"/>
    </row>
    <row r="96" spans="1:22">
      <c r="A96" s="4"/>
      <c r="B96" s="4"/>
      <c r="C96" s="4"/>
      <c r="D96" s="4"/>
      <c r="E96" s="4"/>
      <c r="F96" s="4"/>
      <c r="G96" s="4"/>
      <c r="H96" s="856"/>
      <c r="I96" s="4"/>
      <c r="J96" s="4"/>
      <c r="K96" s="856"/>
      <c r="L96" s="4"/>
      <c r="M96" s="4"/>
      <c r="N96" s="856"/>
      <c r="O96" s="4"/>
      <c r="P96" s="856"/>
      <c r="Q96" s="4"/>
      <c r="R96" s="4"/>
      <c r="S96" s="4"/>
      <c r="T96" s="4"/>
      <c r="U96" s="4"/>
      <c r="V96" s="1"/>
    </row>
    <row r="97" spans="1:22">
      <c r="A97" s="4"/>
      <c r="B97" s="4"/>
      <c r="C97" s="4"/>
      <c r="D97" s="4"/>
      <c r="E97" s="4"/>
      <c r="F97" s="4"/>
      <c r="G97" s="4"/>
      <c r="H97" s="856"/>
      <c r="I97" s="4"/>
      <c r="J97" s="4"/>
      <c r="K97" s="856"/>
      <c r="L97" s="4"/>
      <c r="M97" s="4"/>
      <c r="N97" s="856"/>
      <c r="O97" s="4"/>
      <c r="P97" s="856"/>
      <c r="Q97" s="4"/>
      <c r="R97" s="4"/>
      <c r="S97" s="4"/>
      <c r="T97" s="4"/>
      <c r="U97" s="4"/>
      <c r="V97" s="1"/>
    </row>
    <row r="98" spans="1:22">
      <c r="A98" s="4"/>
      <c r="B98" s="4"/>
      <c r="C98" s="4"/>
      <c r="D98" s="4"/>
      <c r="E98" s="4"/>
      <c r="F98" s="4"/>
      <c r="G98" s="4"/>
      <c r="H98" s="856"/>
      <c r="I98" s="4"/>
      <c r="J98" s="4"/>
      <c r="K98" s="856"/>
      <c r="L98" s="4"/>
      <c r="M98" s="4"/>
      <c r="N98" s="856"/>
      <c r="O98" s="4"/>
      <c r="P98" s="856"/>
      <c r="Q98" s="4"/>
      <c r="R98" s="4"/>
      <c r="S98" s="4"/>
      <c r="T98" s="4"/>
      <c r="U98" s="4"/>
      <c r="V98" s="1"/>
    </row>
    <row r="99" spans="1:22">
      <c r="A99" s="4"/>
      <c r="B99" s="4"/>
      <c r="C99" s="4"/>
      <c r="D99" s="4"/>
      <c r="E99" s="4"/>
      <c r="F99" s="4"/>
      <c r="G99" s="4"/>
      <c r="H99" s="856"/>
      <c r="I99" s="4"/>
      <c r="J99" s="4"/>
      <c r="K99" s="856"/>
      <c r="L99" s="4"/>
      <c r="M99" s="4"/>
      <c r="N99" s="856"/>
      <c r="O99" s="4"/>
      <c r="P99" s="856"/>
      <c r="Q99" s="4"/>
      <c r="R99" s="4"/>
      <c r="S99" s="4"/>
      <c r="T99" s="4"/>
      <c r="U99" s="4"/>
      <c r="V99" s="1"/>
    </row>
    <row r="100" spans="1:22">
      <c r="A100" s="4"/>
      <c r="B100" s="4"/>
      <c r="C100" s="4"/>
      <c r="D100" s="4"/>
      <c r="E100" s="4"/>
      <c r="F100" s="4"/>
      <c r="G100" s="4"/>
      <c r="H100" s="856"/>
      <c r="I100" s="4"/>
      <c r="J100" s="4"/>
      <c r="K100" s="856"/>
      <c r="L100" s="4"/>
      <c r="M100" s="4"/>
      <c r="N100" s="856"/>
      <c r="O100" s="4"/>
      <c r="P100" s="856"/>
      <c r="Q100" s="4"/>
      <c r="R100" s="4"/>
      <c r="S100" s="4"/>
      <c r="T100" s="4"/>
      <c r="U100" s="4"/>
      <c r="V100" s="1"/>
    </row>
    <row r="101" spans="1:22">
      <c r="A101" s="4"/>
      <c r="B101" s="4"/>
      <c r="C101" s="4"/>
      <c r="D101" s="4"/>
      <c r="E101" s="4"/>
      <c r="F101" s="4"/>
      <c r="G101" s="4"/>
      <c r="H101" s="856"/>
      <c r="I101" s="4"/>
      <c r="J101" s="4"/>
      <c r="K101" s="856"/>
      <c r="L101" s="4"/>
      <c r="M101" s="4"/>
      <c r="N101" s="856"/>
      <c r="O101" s="4"/>
      <c r="P101" s="856"/>
      <c r="Q101" s="4"/>
      <c r="R101" s="4"/>
      <c r="S101" s="4"/>
      <c r="T101" s="4"/>
      <c r="U101" s="4"/>
      <c r="V101" s="1"/>
    </row>
    <row r="102" spans="1:22">
      <c r="A102" s="4"/>
      <c r="B102" s="4"/>
      <c r="C102" s="4"/>
      <c r="D102" s="4"/>
      <c r="E102" s="4"/>
      <c r="F102" s="4"/>
      <c r="G102" s="4"/>
      <c r="H102" s="856"/>
      <c r="I102" s="4"/>
      <c r="J102" s="4"/>
      <c r="K102" s="856"/>
      <c r="L102" s="4"/>
      <c r="M102" s="4"/>
      <c r="N102" s="856"/>
      <c r="O102" s="4"/>
      <c r="P102" s="856"/>
      <c r="Q102" s="4"/>
      <c r="R102" s="4"/>
      <c r="S102" s="4"/>
      <c r="T102" s="4"/>
      <c r="U102" s="4"/>
      <c r="V102" s="1"/>
    </row>
    <row r="103" spans="1:22">
      <c r="A103" s="4"/>
      <c r="B103" s="4"/>
      <c r="C103" s="4"/>
      <c r="D103" s="4"/>
      <c r="E103" s="4"/>
      <c r="F103" s="4"/>
      <c r="G103" s="4"/>
      <c r="H103" s="856"/>
      <c r="I103" s="4"/>
      <c r="J103" s="4"/>
      <c r="K103" s="856"/>
      <c r="L103" s="4"/>
      <c r="M103" s="4"/>
      <c r="N103" s="856"/>
      <c r="O103" s="4"/>
      <c r="P103" s="856"/>
      <c r="Q103" s="4"/>
      <c r="R103" s="4"/>
      <c r="S103" s="4"/>
      <c r="T103" s="4"/>
      <c r="U103" s="4"/>
      <c r="V103" s="1"/>
    </row>
    <row r="104" spans="1:22">
      <c r="A104" s="4"/>
      <c r="B104" s="4"/>
      <c r="C104" s="4"/>
      <c r="D104" s="4"/>
      <c r="E104" s="4"/>
      <c r="F104" s="4"/>
      <c r="G104" s="4"/>
      <c r="H104" s="856"/>
      <c r="I104" s="4"/>
      <c r="J104" s="4"/>
      <c r="K104" s="856"/>
      <c r="L104" s="4"/>
      <c r="M104" s="4"/>
      <c r="N104" s="856"/>
      <c r="O104" s="4"/>
      <c r="P104" s="856"/>
      <c r="Q104" s="4"/>
      <c r="R104" s="4"/>
      <c r="S104" s="4"/>
      <c r="T104" s="4"/>
      <c r="U104" s="4"/>
      <c r="V104" s="1"/>
    </row>
    <row r="105" spans="1:22">
      <c r="A105" s="4"/>
      <c r="B105" s="4"/>
      <c r="C105" s="4"/>
      <c r="D105" s="4"/>
      <c r="E105" s="4"/>
      <c r="F105" s="4"/>
      <c r="G105" s="4"/>
      <c r="H105" s="856"/>
      <c r="I105" s="4"/>
      <c r="J105" s="4"/>
      <c r="K105" s="856"/>
      <c r="L105" s="4"/>
      <c r="M105" s="4"/>
      <c r="N105" s="856"/>
      <c r="O105" s="4"/>
      <c r="P105" s="856"/>
      <c r="Q105" s="4"/>
      <c r="R105" s="4"/>
      <c r="S105" s="4"/>
      <c r="T105" s="4"/>
      <c r="U105" s="4"/>
      <c r="V105" s="1"/>
    </row>
    <row r="106" spans="1:22">
      <c r="A106" s="4"/>
      <c r="B106" s="4"/>
      <c r="C106" s="4"/>
      <c r="D106" s="4"/>
      <c r="E106" s="4"/>
      <c r="F106" s="4"/>
      <c r="G106" s="4"/>
      <c r="H106" s="856"/>
      <c r="I106" s="4"/>
      <c r="J106" s="4"/>
      <c r="K106" s="856"/>
      <c r="L106" s="4"/>
      <c r="M106" s="4"/>
      <c r="N106" s="856"/>
      <c r="O106" s="4"/>
      <c r="P106" s="856"/>
      <c r="Q106" s="4"/>
      <c r="R106" s="4"/>
      <c r="S106" s="4"/>
      <c r="T106" s="4"/>
      <c r="U106" s="4"/>
      <c r="V106" s="1"/>
    </row>
    <row r="107" spans="1:22">
      <c r="A107" s="4"/>
      <c r="B107" s="4"/>
      <c r="C107" s="4"/>
      <c r="D107" s="4"/>
      <c r="E107" s="4"/>
      <c r="F107" s="4"/>
      <c r="G107" s="4"/>
      <c r="H107" s="856"/>
      <c r="I107" s="4"/>
      <c r="J107" s="4"/>
      <c r="K107" s="856"/>
      <c r="L107" s="4"/>
      <c r="M107" s="4"/>
      <c r="N107" s="856"/>
      <c r="O107" s="4"/>
      <c r="P107" s="856"/>
      <c r="Q107" s="4"/>
      <c r="R107" s="4"/>
      <c r="S107" s="4"/>
      <c r="T107" s="4"/>
      <c r="U107" s="4"/>
      <c r="V107" s="1"/>
    </row>
    <row r="108" spans="1:22">
      <c r="A108" s="4"/>
      <c r="B108" s="4"/>
      <c r="C108" s="4"/>
      <c r="D108" s="4"/>
      <c r="E108" s="4"/>
      <c r="F108" s="4"/>
      <c r="G108" s="4"/>
      <c r="H108" s="856"/>
      <c r="I108" s="4"/>
      <c r="J108" s="4"/>
      <c r="K108" s="856"/>
      <c r="L108" s="4"/>
      <c r="M108" s="4"/>
      <c r="N108" s="856"/>
      <c r="O108" s="4"/>
      <c r="P108" s="856"/>
      <c r="Q108" s="4"/>
      <c r="R108" s="4"/>
      <c r="S108" s="4"/>
      <c r="T108" s="4"/>
      <c r="U108" s="4"/>
      <c r="V108" s="1"/>
    </row>
    <row r="109" spans="1:22">
      <c r="A109" s="4"/>
      <c r="B109" s="4"/>
      <c r="C109" s="4"/>
      <c r="D109" s="4"/>
      <c r="E109" s="4"/>
      <c r="F109" s="4"/>
      <c r="G109" s="4"/>
      <c r="H109" s="856"/>
      <c r="I109" s="4"/>
      <c r="J109" s="4"/>
      <c r="K109" s="856"/>
      <c r="L109" s="4"/>
      <c r="M109" s="4"/>
      <c r="N109" s="856"/>
      <c r="O109" s="4"/>
      <c r="P109" s="856"/>
      <c r="Q109" s="4"/>
      <c r="R109" s="4"/>
      <c r="S109" s="4"/>
      <c r="T109" s="4"/>
      <c r="U109" s="4"/>
      <c r="V109" s="1"/>
    </row>
    <row r="110" spans="1:22">
      <c r="A110" s="4"/>
      <c r="B110" s="4"/>
      <c r="C110" s="4"/>
      <c r="D110" s="4"/>
      <c r="E110" s="4"/>
      <c r="F110" s="4"/>
      <c r="G110" s="4"/>
      <c r="H110" s="856"/>
      <c r="I110" s="4"/>
      <c r="J110" s="4"/>
      <c r="K110" s="856"/>
      <c r="L110" s="4"/>
      <c r="M110" s="4"/>
      <c r="N110" s="856"/>
      <c r="O110" s="4"/>
      <c r="P110" s="856"/>
      <c r="Q110" s="4"/>
      <c r="R110" s="4"/>
      <c r="S110" s="4"/>
      <c r="T110" s="4"/>
      <c r="U110" s="4"/>
      <c r="V110" s="1"/>
    </row>
    <row r="111" spans="1:22">
      <c r="A111" s="4"/>
      <c r="B111" s="4"/>
      <c r="C111" s="4"/>
      <c r="D111" s="4"/>
      <c r="E111" s="4"/>
      <c r="F111" s="4"/>
      <c r="G111" s="4"/>
      <c r="H111" s="856"/>
      <c r="I111" s="4"/>
      <c r="J111" s="4"/>
      <c r="K111" s="856"/>
      <c r="L111" s="4"/>
      <c r="M111" s="4"/>
      <c r="N111" s="856"/>
      <c r="O111" s="4"/>
      <c r="P111" s="856"/>
      <c r="Q111" s="4"/>
      <c r="R111" s="4"/>
      <c r="S111" s="4"/>
      <c r="T111" s="4"/>
      <c r="U111" s="4"/>
      <c r="V111" s="1"/>
    </row>
    <row r="112" spans="1:22">
      <c r="A112" s="4"/>
      <c r="B112" s="4"/>
      <c r="C112" s="4"/>
      <c r="D112" s="4"/>
      <c r="E112" s="4"/>
      <c r="F112" s="4"/>
      <c r="G112" s="4"/>
      <c r="H112" s="856"/>
      <c r="I112" s="4"/>
      <c r="J112" s="4"/>
      <c r="K112" s="856"/>
      <c r="L112" s="4"/>
      <c r="M112" s="4"/>
      <c r="N112" s="856"/>
      <c r="O112" s="4"/>
      <c r="P112" s="856"/>
      <c r="Q112" s="4"/>
      <c r="R112" s="4"/>
      <c r="S112" s="4"/>
      <c r="T112" s="4"/>
      <c r="U112" s="4"/>
      <c r="V112" s="1"/>
    </row>
    <row r="113" spans="1:22">
      <c r="A113" s="4"/>
      <c r="B113" s="4"/>
      <c r="C113" s="4"/>
      <c r="D113" s="4"/>
      <c r="E113" s="4"/>
      <c r="F113" s="4"/>
      <c r="G113" s="4"/>
      <c r="H113" s="856"/>
      <c r="I113" s="4"/>
      <c r="J113" s="4"/>
      <c r="K113" s="856"/>
      <c r="L113" s="4"/>
      <c r="M113" s="4"/>
      <c r="N113" s="856"/>
      <c r="O113" s="4"/>
      <c r="P113" s="856"/>
      <c r="Q113" s="4"/>
      <c r="R113" s="4"/>
      <c r="S113" s="4"/>
      <c r="T113" s="4"/>
      <c r="U113" s="4"/>
      <c r="V113" s="1"/>
    </row>
    <row r="114" spans="1:22">
      <c r="A114" s="4"/>
      <c r="B114" s="4"/>
      <c r="C114" s="4"/>
      <c r="D114" s="4"/>
      <c r="E114" s="4"/>
      <c r="F114" s="4"/>
      <c r="G114" s="4"/>
      <c r="H114" s="856"/>
      <c r="I114" s="4"/>
      <c r="J114" s="4"/>
      <c r="K114" s="856"/>
      <c r="L114" s="4"/>
      <c r="M114" s="4"/>
      <c r="N114" s="856"/>
      <c r="O114" s="4"/>
      <c r="P114" s="856"/>
      <c r="Q114" s="4"/>
      <c r="R114" s="4"/>
      <c r="S114" s="4"/>
      <c r="T114" s="4"/>
      <c r="U114" s="4"/>
      <c r="V114" s="1"/>
    </row>
    <row r="115" spans="1:22">
      <c r="A115" s="4"/>
      <c r="B115" s="4"/>
      <c r="C115" s="4"/>
      <c r="D115" s="4"/>
      <c r="E115" s="4"/>
      <c r="F115" s="4"/>
      <c r="G115" s="4"/>
      <c r="H115" s="856"/>
      <c r="I115" s="4"/>
      <c r="J115" s="4"/>
      <c r="K115" s="856"/>
      <c r="L115" s="4"/>
      <c r="M115" s="4"/>
      <c r="N115" s="856"/>
      <c r="O115" s="4"/>
      <c r="P115" s="856"/>
      <c r="Q115" s="4"/>
      <c r="R115" s="4"/>
      <c r="S115" s="4"/>
      <c r="T115" s="4"/>
      <c r="U115" s="4"/>
      <c r="V115" s="1"/>
    </row>
    <row r="116" spans="1:22">
      <c r="A116" s="4"/>
      <c r="B116" s="4"/>
      <c r="C116" s="4"/>
      <c r="D116" s="4"/>
      <c r="E116" s="4"/>
      <c r="F116" s="4"/>
      <c r="G116" s="4"/>
      <c r="H116" s="856"/>
      <c r="I116" s="4"/>
      <c r="J116" s="4"/>
      <c r="K116" s="856"/>
      <c r="L116" s="4"/>
      <c r="M116" s="4"/>
      <c r="N116" s="856"/>
      <c r="O116" s="4"/>
      <c r="P116" s="856"/>
      <c r="Q116" s="4"/>
      <c r="R116" s="4"/>
      <c r="S116" s="4"/>
      <c r="T116" s="4"/>
      <c r="U116" s="4"/>
      <c r="V116" s="1"/>
    </row>
    <row r="117" spans="1:22">
      <c r="A117" s="4"/>
      <c r="B117" s="4"/>
      <c r="C117" s="4"/>
      <c r="D117" s="4"/>
      <c r="E117" s="4"/>
      <c r="F117" s="4"/>
      <c r="G117" s="4"/>
      <c r="H117" s="856"/>
      <c r="I117" s="4"/>
      <c r="J117" s="4"/>
      <c r="K117" s="856"/>
      <c r="L117" s="4"/>
      <c r="M117" s="4"/>
      <c r="N117" s="856"/>
      <c r="O117" s="4"/>
      <c r="P117" s="856"/>
      <c r="Q117" s="4"/>
      <c r="R117" s="4"/>
      <c r="S117" s="4"/>
      <c r="T117" s="4"/>
      <c r="U117" s="4"/>
      <c r="V117" s="1"/>
    </row>
    <row r="118" spans="1:22">
      <c r="A118" s="4"/>
      <c r="B118" s="4"/>
      <c r="C118" s="4"/>
      <c r="D118" s="4"/>
      <c r="E118" s="4"/>
      <c r="F118" s="4"/>
      <c r="G118" s="4"/>
      <c r="H118" s="856"/>
      <c r="I118" s="4"/>
      <c r="J118" s="4"/>
      <c r="K118" s="856"/>
      <c r="L118" s="4"/>
      <c r="M118" s="4"/>
      <c r="N118" s="856"/>
      <c r="O118" s="4"/>
      <c r="P118" s="856"/>
      <c r="Q118" s="4"/>
      <c r="R118" s="4"/>
      <c r="S118" s="4"/>
      <c r="T118" s="4"/>
      <c r="U118" s="4"/>
      <c r="V118" s="1"/>
    </row>
    <row r="119" spans="1:22">
      <c r="A119" s="4"/>
      <c r="B119" s="4"/>
      <c r="C119" s="4"/>
      <c r="D119" s="4"/>
      <c r="E119" s="4"/>
      <c r="F119" s="4"/>
      <c r="G119" s="4"/>
      <c r="H119" s="856"/>
      <c r="I119" s="4"/>
      <c r="J119" s="4"/>
      <c r="K119" s="856"/>
      <c r="L119" s="4"/>
      <c r="M119" s="4"/>
      <c r="N119" s="856"/>
      <c r="O119" s="4"/>
      <c r="P119" s="856"/>
      <c r="Q119" s="4"/>
      <c r="R119" s="4"/>
      <c r="S119" s="4"/>
      <c r="T119" s="4"/>
      <c r="U119" s="4"/>
      <c r="V119" s="1"/>
    </row>
    <row r="120" spans="1:22">
      <c r="A120" s="4"/>
      <c r="B120" s="4"/>
      <c r="C120" s="4"/>
      <c r="D120" s="4"/>
      <c r="E120" s="4"/>
      <c r="F120" s="4"/>
      <c r="G120" s="4"/>
      <c r="H120" s="856"/>
      <c r="I120" s="4"/>
      <c r="J120" s="4"/>
      <c r="K120" s="856"/>
      <c r="L120" s="4"/>
      <c r="M120" s="4"/>
      <c r="N120" s="856"/>
      <c r="O120" s="4"/>
      <c r="P120" s="856"/>
      <c r="Q120" s="4"/>
      <c r="R120" s="4"/>
      <c r="S120" s="4"/>
      <c r="T120" s="4"/>
      <c r="U120" s="4"/>
      <c r="V120" s="1"/>
    </row>
    <row r="121" spans="1:22">
      <c r="A121" s="4"/>
      <c r="B121" s="4"/>
      <c r="C121" s="4"/>
      <c r="D121" s="4"/>
      <c r="E121" s="4"/>
      <c r="F121" s="4"/>
      <c r="G121" s="4"/>
      <c r="H121" s="856"/>
      <c r="I121" s="4"/>
      <c r="J121" s="4"/>
      <c r="K121" s="856"/>
      <c r="L121" s="4"/>
      <c r="M121" s="4"/>
      <c r="N121" s="856"/>
      <c r="O121" s="4"/>
      <c r="P121" s="856"/>
      <c r="Q121" s="4"/>
      <c r="R121" s="4"/>
      <c r="S121" s="4"/>
      <c r="T121" s="4"/>
      <c r="U121" s="4"/>
      <c r="V121" s="1"/>
    </row>
    <row r="122" spans="1:22">
      <c r="A122" s="4"/>
      <c r="B122" s="4"/>
      <c r="C122" s="4"/>
      <c r="D122" s="4"/>
      <c r="E122" s="4"/>
      <c r="F122" s="4"/>
      <c r="G122" s="4"/>
      <c r="H122" s="856"/>
      <c r="I122" s="4"/>
      <c r="J122" s="4"/>
      <c r="K122" s="856"/>
      <c r="L122" s="4"/>
      <c r="M122" s="4"/>
      <c r="N122" s="856"/>
      <c r="O122" s="4"/>
      <c r="P122" s="856"/>
      <c r="Q122" s="4"/>
      <c r="R122" s="4"/>
      <c r="S122" s="4"/>
      <c r="T122" s="4"/>
      <c r="U122" s="4"/>
      <c r="V122" s="1"/>
    </row>
    <row r="123" spans="1:22">
      <c r="A123" s="4"/>
      <c r="B123" s="4"/>
      <c r="C123" s="4"/>
      <c r="D123" s="4"/>
      <c r="E123" s="4"/>
      <c r="F123" s="4"/>
      <c r="G123" s="4"/>
      <c r="H123" s="856"/>
      <c r="I123" s="4"/>
      <c r="J123" s="4"/>
      <c r="K123" s="856"/>
      <c r="L123" s="4"/>
      <c r="M123" s="4"/>
      <c r="N123" s="856"/>
      <c r="O123" s="4"/>
      <c r="P123" s="856"/>
      <c r="Q123" s="4"/>
      <c r="R123" s="4"/>
      <c r="S123" s="4"/>
      <c r="T123" s="4"/>
      <c r="U123" s="4"/>
      <c r="V123" s="1"/>
    </row>
    <row r="124" spans="1:22">
      <c r="A124" s="4"/>
      <c r="B124" s="4"/>
      <c r="C124" s="4"/>
      <c r="D124" s="4"/>
      <c r="E124" s="4"/>
      <c r="F124" s="4"/>
      <c r="G124" s="4"/>
      <c r="H124" s="856"/>
      <c r="I124" s="4"/>
      <c r="J124" s="4"/>
      <c r="K124" s="856"/>
      <c r="L124" s="4"/>
      <c r="M124" s="4"/>
      <c r="N124" s="856"/>
      <c r="O124" s="4"/>
      <c r="P124" s="856"/>
      <c r="Q124" s="4"/>
      <c r="R124" s="4"/>
      <c r="S124" s="4"/>
      <c r="T124" s="4"/>
      <c r="U124" s="4"/>
      <c r="V124" s="1"/>
    </row>
    <row r="125" spans="1:22">
      <c r="A125" s="4"/>
      <c r="B125" s="4"/>
      <c r="C125" s="4"/>
      <c r="D125" s="4"/>
      <c r="E125" s="4"/>
      <c r="F125" s="4"/>
      <c r="G125" s="4"/>
      <c r="H125" s="856"/>
      <c r="I125" s="4"/>
      <c r="J125" s="4"/>
      <c r="K125" s="856"/>
      <c r="L125" s="4"/>
      <c r="M125" s="4"/>
      <c r="N125" s="856"/>
      <c r="O125" s="4"/>
      <c r="P125" s="856"/>
      <c r="Q125" s="4"/>
      <c r="R125" s="4"/>
      <c r="S125" s="4"/>
      <c r="T125" s="4"/>
      <c r="U125" s="4"/>
      <c r="V125" s="1"/>
    </row>
    <row r="126" spans="1:22">
      <c r="A126" s="4"/>
      <c r="B126" s="4"/>
      <c r="C126" s="4"/>
      <c r="D126" s="4"/>
      <c r="E126" s="4"/>
      <c r="F126" s="4"/>
      <c r="G126" s="4"/>
      <c r="H126" s="856"/>
      <c r="I126" s="4"/>
      <c r="J126" s="4"/>
      <c r="K126" s="856"/>
      <c r="L126" s="4"/>
      <c r="M126" s="4"/>
      <c r="N126" s="856"/>
      <c r="O126" s="4"/>
      <c r="P126" s="856"/>
      <c r="Q126" s="4"/>
      <c r="R126" s="4"/>
      <c r="S126" s="4"/>
      <c r="T126" s="4"/>
      <c r="U126" s="4"/>
      <c r="V126" s="1"/>
    </row>
    <row r="127" spans="1:22">
      <c r="A127" s="4"/>
      <c r="B127" s="4"/>
      <c r="C127" s="4"/>
      <c r="D127" s="4"/>
      <c r="E127" s="4"/>
      <c r="F127" s="4"/>
      <c r="G127" s="4"/>
      <c r="H127" s="856"/>
      <c r="I127" s="4"/>
      <c r="J127" s="4"/>
      <c r="K127" s="856"/>
      <c r="L127" s="4"/>
      <c r="M127" s="4"/>
      <c r="N127" s="856"/>
      <c r="O127" s="4"/>
      <c r="P127" s="856"/>
      <c r="Q127" s="4"/>
      <c r="R127" s="4"/>
      <c r="S127" s="4"/>
      <c r="T127" s="4"/>
      <c r="U127" s="4"/>
      <c r="V127" s="1"/>
    </row>
    <row r="128" spans="1:22">
      <c r="A128" s="4"/>
      <c r="B128" s="4"/>
      <c r="C128" s="4"/>
      <c r="D128" s="4"/>
      <c r="E128" s="4"/>
      <c r="F128" s="4"/>
      <c r="G128" s="4"/>
      <c r="H128" s="856"/>
      <c r="I128" s="4"/>
      <c r="J128" s="4"/>
      <c r="K128" s="856"/>
      <c r="L128" s="4"/>
      <c r="M128" s="4"/>
      <c r="N128" s="856"/>
      <c r="O128" s="4"/>
      <c r="P128" s="856"/>
      <c r="Q128" s="4"/>
      <c r="R128" s="4"/>
      <c r="S128" s="4"/>
      <c r="T128" s="4"/>
      <c r="U128" s="4"/>
      <c r="V128" s="1"/>
    </row>
    <row r="129" spans="1:22">
      <c r="A129" s="4"/>
      <c r="B129" s="4"/>
      <c r="C129" s="4"/>
      <c r="D129" s="4"/>
      <c r="E129" s="4"/>
      <c r="F129" s="4"/>
      <c r="G129" s="4"/>
      <c r="H129" s="856"/>
      <c r="I129" s="4"/>
      <c r="J129" s="4"/>
      <c r="K129" s="856"/>
      <c r="L129" s="4"/>
      <c r="M129" s="4"/>
      <c r="N129" s="856"/>
      <c r="O129" s="4"/>
      <c r="P129" s="856"/>
      <c r="Q129" s="4"/>
      <c r="R129" s="4"/>
      <c r="S129" s="4"/>
      <c r="T129" s="4"/>
      <c r="U129" s="4"/>
      <c r="V129" s="1"/>
    </row>
    <row r="130" spans="1:22">
      <c r="A130" s="4"/>
      <c r="B130" s="4"/>
      <c r="C130" s="4"/>
      <c r="D130" s="4"/>
      <c r="E130" s="4"/>
      <c r="F130" s="4"/>
      <c r="G130" s="4"/>
      <c r="H130" s="856"/>
      <c r="I130" s="4"/>
      <c r="J130" s="4"/>
      <c r="K130" s="856"/>
      <c r="L130" s="4"/>
      <c r="M130" s="4"/>
      <c r="N130" s="856"/>
      <c r="O130" s="4"/>
      <c r="P130" s="856"/>
      <c r="Q130" s="4"/>
      <c r="R130" s="4"/>
      <c r="S130" s="4"/>
      <c r="T130" s="4"/>
      <c r="U130" s="4"/>
      <c r="V130" s="1"/>
    </row>
    <row r="131" spans="1:22">
      <c r="A131" s="4"/>
      <c r="B131" s="4"/>
      <c r="C131" s="4"/>
      <c r="D131" s="4"/>
      <c r="E131" s="4"/>
      <c r="F131" s="4"/>
      <c r="G131" s="4"/>
      <c r="H131" s="856"/>
      <c r="I131" s="4"/>
      <c r="J131" s="4"/>
      <c r="K131" s="856"/>
      <c r="L131" s="4"/>
      <c r="M131" s="4"/>
      <c r="N131" s="856"/>
      <c r="O131" s="4"/>
      <c r="P131" s="856"/>
      <c r="Q131" s="4"/>
      <c r="R131" s="4"/>
      <c r="S131" s="4"/>
      <c r="T131" s="4"/>
      <c r="U131" s="4"/>
      <c r="V131" s="1"/>
    </row>
    <row r="132" spans="1:22">
      <c r="A132" s="4"/>
      <c r="B132" s="4"/>
      <c r="C132" s="4"/>
      <c r="D132" s="4"/>
      <c r="E132" s="4"/>
      <c r="F132" s="4"/>
      <c r="G132" s="4"/>
      <c r="H132" s="856"/>
      <c r="I132" s="4"/>
      <c r="J132" s="4"/>
      <c r="K132" s="856"/>
      <c r="L132" s="4"/>
      <c r="M132" s="4"/>
      <c r="N132" s="856"/>
      <c r="O132" s="4"/>
      <c r="P132" s="856"/>
      <c r="Q132" s="4"/>
      <c r="R132" s="4"/>
      <c r="S132" s="4"/>
      <c r="T132" s="4"/>
      <c r="U132" s="4"/>
      <c r="V132" s="1"/>
    </row>
    <row r="133" spans="1:22">
      <c r="A133" s="4"/>
      <c r="B133" s="4"/>
      <c r="C133" s="4"/>
      <c r="D133" s="4"/>
      <c r="E133" s="4"/>
      <c r="F133" s="4"/>
      <c r="G133" s="4"/>
      <c r="H133" s="856"/>
      <c r="I133" s="4"/>
      <c r="J133" s="4"/>
      <c r="K133" s="856"/>
      <c r="L133" s="4"/>
      <c r="M133" s="4"/>
      <c r="N133" s="856"/>
      <c r="O133" s="4"/>
      <c r="P133" s="856"/>
      <c r="Q133" s="4"/>
      <c r="R133" s="4"/>
      <c r="S133" s="4"/>
      <c r="T133" s="4"/>
      <c r="U133" s="4"/>
      <c r="V133" s="1"/>
    </row>
    <row r="134" spans="1:22">
      <c r="A134" s="4"/>
      <c r="B134" s="4"/>
      <c r="C134" s="4"/>
      <c r="D134" s="4"/>
      <c r="E134" s="4"/>
      <c r="F134" s="4"/>
      <c r="G134" s="4"/>
      <c r="H134" s="856"/>
      <c r="I134" s="4"/>
      <c r="J134" s="4"/>
      <c r="K134" s="856"/>
      <c r="L134" s="4"/>
      <c r="M134" s="4"/>
      <c r="N134" s="856"/>
      <c r="O134" s="4"/>
      <c r="P134" s="856"/>
      <c r="Q134" s="4"/>
      <c r="R134" s="4"/>
      <c r="S134" s="4"/>
      <c r="T134" s="4"/>
      <c r="U134" s="4"/>
      <c r="V134" s="1"/>
    </row>
    <row r="135" spans="1:22">
      <c r="A135" s="4"/>
      <c r="B135" s="4"/>
      <c r="C135" s="4"/>
      <c r="D135" s="4"/>
      <c r="E135" s="4"/>
      <c r="F135" s="4"/>
      <c r="G135" s="4"/>
      <c r="H135" s="856"/>
      <c r="I135" s="4"/>
      <c r="J135" s="4"/>
      <c r="K135" s="856"/>
      <c r="L135" s="4"/>
      <c r="M135" s="4"/>
      <c r="N135" s="856"/>
      <c r="O135" s="4"/>
      <c r="P135" s="856"/>
      <c r="Q135" s="4"/>
      <c r="R135" s="4"/>
      <c r="S135" s="4"/>
      <c r="T135" s="4"/>
      <c r="U135" s="4"/>
      <c r="V135" s="1"/>
    </row>
    <row r="136" spans="1:22">
      <c r="A136" s="4"/>
      <c r="B136" s="4"/>
      <c r="C136" s="4"/>
      <c r="D136" s="4"/>
      <c r="E136" s="4"/>
      <c r="F136" s="4"/>
      <c r="G136" s="4"/>
      <c r="H136" s="856"/>
      <c r="I136" s="4"/>
      <c r="J136" s="4"/>
      <c r="K136" s="856"/>
      <c r="L136" s="4"/>
      <c r="M136" s="4"/>
      <c r="N136" s="856"/>
      <c r="O136" s="4"/>
      <c r="P136" s="856"/>
      <c r="Q136" s="4"/>
      <c r="R136" s="4"/>
      <c r="S136" s="4"/>
      <c r="T136" s="4"/>
      <c r="U136" s="4"/>
      <c r="V136" s="1"/>
    </row>
    <row r="137" spans="1:22">
      <c r="A137" s="4"/>
      <c r="B137" s="4"/>
      <c r="C137" s="4"/>
      <c r="D137" s="4"/>
      <c r="E137" s="4"/>
      <c r="F137" s="4"/>
      <c r="G137" s="4"/>
      <c r="H137" s="856"/>
      <c r="I137" s="4"/>
      <c r="J137" s="4"/>
      <c r="K137" s="856"/>
      <c r="L137" s="4"/>
      <c r="M137" s="4"/>
      <c r="N137" s="856"/>
      <c r="O137" s="4"/>
      <c r="P137" s="856"/>
      <c r="Q137" s="4"/>
      <c r="R137" s="4"/>
      <c r="S137" s="4"/>
      <c r="T137" s="4"/>
      <c r="U137" s="4"/>
      <c r="V137" s="1"/>
    </row>
    <row r="138" spans="1:22">
      <c r="A138" s="4"/>
      <c r="B138" s="4"/>
      <c r="C138" s="4"/>
      <c r="D138" s="4"/>
      <c r="E138" s="4"/>
      <c r="F138" s="4"/>
      <c r="G138" s="4"/>
      <c r="H138" s="856"/>
      <c r="I138" s="4"/>
      <c r="J138" s="4"/>
      <c r="K138" s="856"/>
      <c r="L138" s="4"/>
      <c r="M138" s="4"/>
      <c r="N138" s="856"/>
      <c r="O138" s="4"/>
      <c r="P138" s="856"/>
      <c r="Q138" s="4"/>
      <c r="R138" s="4"/>
      <c r="S138" s="4"/>
      <c r="T138" s="4"/>
      <c r="U138" s="4"/>
      <c r="V138" s="1"/>
    </row>
    <row r="139" spans="1:22">
      <c r="A139" s="4"/>
      <c r="B139" s="4"/>
      <c r="C139" s="4"/>
      <c r="D139" s="4"/>
      <c r="E139" s="4"/>
      <c r="F139" s="4"/>
      <c r="G139" s="4"/>
      <c r="H139" s="856"/>
      <c r="I139" s="4"/>
      <c r="J139" s="4"/>
      <c r="K139" s="856"/>
      <c r="L139" s="4"/>
      <c r="M139" s="4"/>
      <c r="N139" s="856"/>
      <c r="O139" s="4"/>
      <c r="P139" s="856"/>
      <c r="Q139" s="4"/>
      <c r="R139" s="4"/>
      <c r="S139" s="4"/>
      <c r="T139" s="4"/>
      <c r="U139" s="4"/>
      <c r="V139" s="1"/>
    </row>
    <row r="140" spans="1:22">
      <c r="A140" s="4"/>
      <c r="B140" s="4"/>
      <c r="C140" s="4"/>
      <c r="D140" s="4"/>
      <c r="E140" s="4"/>
      <c r="F140" s="4"/>
      <c r="G140" s="4"/>
      <c r="H140" s="856"/>
      <c r="I140" s="4"/>
      <c r="J140" s="4"/>
      <c r="K140" s="856"/>
      <c r="L140" s="4"/>
      <c r="M140" s="4"/>
      <c r="N140" s="856"/>
      <c r="O140" s="4"/>
      <c r="P140" s="856"/>
      <c r="Q140" s="4"/>
      <c r="R140" s="4"/>
      <c r="S140" s="4"/>
      <c r="T140" s="4"/>
      <c r="U140" s="4"/>
      <c r="V140" s="1"/>
    </row>
    <row r="141" spans="1:22">
      <c r="A141" s="4"/>
      <c r="B141" s="4"/>
      <c r="C141" s="4"/>
      <c r="D141" s="4"/>
      <c r="E141" s="4"/>
      <c r="F141" s="4"/>
      <c r="G141" s="4"/>
      <c r="H141" s="856"/>
      <c r="I141" s="4"/>
      <c r="J141" s="4"/>
      <c r="K141" s="856"/>
      <c r="L141" s="4"/>
      <c r="M141" s="4"/>
      <c r="N141" s="856"/>
      <c r="O141" s="4"/>
      <c r="P141" s="856"/>
      <c r="Q141" s="4"/>
      <c r="R141" s="4"/>
      <c r="S141" s="4"/>
      <c r="T141" s="4"/>
      <c r="U141" s="4"/>
      <c r="V141" s="1"/>
    </row>
    <row r="142" spans="1:22">
      <c r="A142" s="4"/>
      <c r="B142" s="4"/>
      <c r="C142" s="4"/>
      <c r="D142" s="4"/>
      <c r="E142" s="4"/>
      <c r="F142" s="4"/>
      <c r="G142" s="4"/>
      <c r="H142" s="856"/>
      <c r="I142" s="4"/>
      <c r="J142" s="4"/>
      <c r="K142" s="856"/>
      <c r="L142" s="4"/>
      <c r="M142" s="4"/>
      <c r="N142" s="856"/>
      <c r="O142" s="4"/>
      <c r="P142" s="856"/>
      <c r="Q142" s="4"/>
      <c r="R142" s="4"/>
      <c r="S142" s="4"/>
      <c r="T142" s="4"/>
      <c r="U142" s="4"/>
      <c r="V142" s="1"/>
    </row>
    <row r="143" spans="1:22">
      <c r="A143" s="4"/>
      <c r="B143" s="4"/>
      <c r="C143" s="4"/>
      <c r="D143" s="4"/>
      <c r="E143" s="4"/>
      <c r="F143" s="4"/>
      <c r="G143" s="4"/>
      <c r="H143" s="856"/>
      <c r="I143" s="4"/>
      <c r="J143" s="4"/>
      <c r="K143" s="856"/>
      <c r="L143" s="4"/>
      <c r="M143" s="4"/>
      <c r="N143" s="856"/>
      <c r="O143" s="4"/>
      <c r="P143" s="856"/>
      <c r="Q143" s="4"/>
      <c r="R143" s="4"/>
      <c r="S143" s="4"/>
      <c r="T143" s="4"/>
      <c r="U143" s="4"/>
      <c r="V143" s="1"/>
    </row>
    <row r="144" spans="1:22">
      <c r="A144" s="4"/>
      <c r="B144" s="4"/>
      <c r="C144" s="4"/>
      <c r="D144" s="4"/>
      <c r="E144" s="4"/>
      <c r="F144" s="4"/>
      <c r="G144" s="4"/>
      <c r="H144" s="856"/>
      <c r="I144" s="4"/>
      <c r="J144" s="4"/>
      <c r="K144" s="856"/>
      <c r="L144" s="4"/>
      <c r="M144" s="4"/>
      <c r="N144" s="856"/>
      <c r="O144" s="4"/>
      <c r="P144" s="856"/>
      <c r="Q144" s="4"/>
      <c r="R144" s="4"/>
      <c r="S144" s="4"/>
      <c r="T144" s="4"/>
      <c r="U144" s="4"/>
      <c r="V144" s="1"/>
    </row>
    <row r="145" spans="1:22">
      <c r="A145" s="4"/>
      <c r="B145" s="4"/>
      <c r="C145" s="4"/>
      <c r="D145" s="4"/>
      <c r="E145" s="4"/>
      <c r="F145" s="4"/>
      <c r="G145" s="4"/>
      <c r="H145" s="856"/>
      <c r="I145" s="4"/>
      <c r="J145" s="4"/>
      <c r="K145" s="856"/>
      <c r="L145" s="4"/>
      <c r="M145" s="4"/>
      <c r="N145" s="856"/>
      <c r="O145" s="4"/>
      <c r="P145" s="856"/>
      <c r="Q145" s="4"/>
      <c r="R145" s="4"/>
      <c r="S145" s="4"/>
      <c r="T145" s="4"/>
      <c r="U145" s="4"/>
      <c r="V145" s="1"/>
    </row>
    <row r="146" spans="1:22">
      <c r="A146" s="4"/>
      <c r="B146" s="4"/>
      <c r="C146" s="4"/>
      <c r="D146" s="4"/>
      <c r="E146" s="4"/>
      <c r="F146" s="4"/>
      <c r="G146" s="4"/>
      <c r="H146" s="856"/>
      <c r="I146" s="4"/>
      <c r="J146" s="4"/>
      <c r="K146" s="856"/>
      <c r="L146" s="4"/>
      <c r="M146" s="4"/>
      <c r="N146" s="856"/>
      <c r="O146" s="4"/>
      <c r="P146" s="856"/>
      <c r="Q146" s="4"/>
      <c r="R146" s="4"/>
      <c r="S146" s="4"/>
      <c r="T146" s="4"/>
      <c r="U146" s="4"/>
      <c r="V146" s="1"/>
    </row>
    <row r="147" spans="1:22">
      <c r="A147" s="4"/>
      <c r="B147" s="4"/>
      <c r="C147" s="4"/>
      <c r="D147" s="4"/>
      <c r="E147" s="4"/>
      <c r="F147" s="4"/>
      <c r="G147" s="4"/>
      <c r="H147" s="856"/>
      <c r="I147" s="4"/>
      <c r="J147" s="4"/>
      <c r="K147" s="856"/>
      <c r="L147" s="4"/>
      <c r="M147" s="4"/>
      <c r="N147" s="856"/>
      <c r="O147" s="4"/>
      <c r="P147" s="856"/>
      <c r="Q147" s="4"/>
      <c r="R147" s="4"/>
      <c r="S147" s="4"/>
      <c r="T147" s="4"/>
      <c r="U147" s="4"/>
      <c r="V147" s="1"/>
    </row>
    <row r="148" spans="1:22">
      <c r="A148" s="4"/>
      <c r="B148" s="4"/>
      <c r="C148" s="4"/>
      <c r="D148" s="4"/>
      <c r="E148" s="4"/>
      <c r="F148" s="4"/>
      <c r="G148" s="4"/>
      <c r="H148" s="856"/>
      <c r="I148" s="4"/>
      <c r="J148" s="4"/>
      <c r="K148" s="856"/>
      <c r="L148" s="4"/>
      <c r="M148" s="4"/>
      <c r="N148" s="856"/>
      <c r="O148" s="4"/>
      <c r="P148" s="856"/>
      <c r="Q148" s="4"/>
      <c r="R148" s="4"/>
      <c r="S148" s="4"/>
      <c r="T148" s="4"/>
      <c r="U148" s="4"/>
      <c r="V148" s="1"/>
    </row>
    <row r="149" spans="1:22">
      <c r="A149" s="4"/>
      <c r="B149" s="4"/>
      <c r="C149" s="4"/>
      <c r="D149" s="4"/>
      <c r="E149" s="4"/>
      <c r="F149" s="4"/>
      <c r="G149" s="4"/>
      <c r="H149" s="856"/>
      <c r="I149" s="4"/>
      <c r="J149" s="4"/>
      <c r="K149" s="856"/>
      <c r="L149" s="4"/>
      <c r="M149" s="4"/>
      <c r="N149" s="856"/>
      <c r="O149" s="4"/>
      <c r="P149" s="856"/>
      <c r="Q149" s="4"/>
      <c r="R149" s="4"/>
      <c r="S149" s="4"/>
      <c r="T149" s="4"/>
      <c r="U149" s="4"/>
      <c r="V149" s="1"/>
    </row>
    <row r="150" spans="1:22">
      <c r="A150" s="4"/>
      <c r="B150" s="4"/>
      <c r="C150" s="4"/>
      <c r="D150" s="4"/>
      <c r="E150" s="4"/>
      <c r="F150" s="4"/>
      <c r="G150" s="4"/>
      <c r="H150" s="856"/>
      <c r="I150" s="4"/>
      <c r="J150" s="4"/>
      <c r="K150" s="856"/>
      <c r="L150" s="4"/>
      <c r="M150" s="4"/>
      <c r="N150" s="856"/>
      <c r="O150" s="4"/>
      <c r="P150" s="856"/>
      <c r="Q150" s="4"/>
      <c r="R150" s="4"/>
      <c r="S150" s="4"/>
      <c r="T150" s="4"/>
      <c r="U150" s="4"/>
      <c r="V150" s="1"/>
    </row>
    <row r="151" spans="1:22">
      <c r="A151" s="4"/>
      <c r="B151" s="4"/>
      <c r="C151" s="4"/>
      <c r="D151" s="4"/>
      <c r="E151" s="4"/>
      <c r="F151" s="4"/>
      <c r="G151" s="4"/>
      <c r="H151" s="856"/>
      <c r="I151" s="4"/>
      <c r="J151" s="4"/>
      <c r="K151" s="856"/>
      <c r="L151" s="4"/>
      <c r="M151" s="4"/>
      <c r="N151" s="856"/>
      <c r="O151" s="4"/>
      <c r="P151" s="856"/>
      <c r="Q151" s="4"/>
      <c r="R151" s="4"/>
      <c r="S151" s="4"/>
      <c r="T151" s="4"/>
      <c r="U151" s="4"/>
      <c r="V151" s="1"/>
    </row>
    <row r="152" spans="1:22">
      <c r="A152" s="4"/>
      <c r="B152" s="4"/>
      <c r="C152" s="4"/>
      <c r="D152" s="4"/>
      <c r="E152" s="4"/>
      <c r="F152" s="4"/>
      <c r="G152" s="4"/>
      <c r="H152" s="856"/>
      <c r="I152" s="4"/>
      <c r="J152" s="4"/>
      <c r="K152" s="856"/>
      <c r="L152" s="4"/>
      <c r="M152" s="4"/>
      <c r="N152" s="856"/>
      <c r="O152" s="4"/>
      <c r="P152" s="856"/>
      <c r="Q152" s="4"/>
      <c r="R152" s="4"/>
      <c r="S152" s="4"/>
      <c r="T152" s="4"/>
      <c r="U152" s="4"/>
      <c r="V152" s="1"/>
    </row>
  </sheetData>
  <mergeCells count="23">
    <mergeCell ref="B23:B25"/>
    <mergeCell ref="C24:C25"/>
    <mergeCell ref="B21:B22"/>
    <mergeCell ref="R4:S4"/>
    <mergeCell ref="U4:U5"/>
    <mergeCell ref="A6:V6"/>
    <mergeCell ref="R17:S17"/>
    <mergeCell ref="B10:B11"/>
    <mergeCell ref="B7:B8"/>
    <mergeCell ref="B13:B15"/>
    <mergeCell ref="B18:B20"/>
    <mergeCell ref="A2:V2"/>
    <mergeCell ref="A3:A5"/>
    <mergeCell ref="B3:B5"/>
    <mergeCell ref="C3:C5"/>
    <mergeCell ref="D3:D5"/>
    <mergeCell ref="V4:V5"/>
    <mergeCell ref="E3:E5"/>
    <mergeCell ref="G4:I4"/>
    <mergeCell ref="J4:L4"/>
    <mergeCell ref="M4:Q4"/>
    <mergeCell ref="F3:F5"/>
    <mergeCell ref="G3:V3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67"/>
  <sheetViews>
    <sheetView view="pageBreakPreview" topLeftCell="A2" zoomScale="94" zoomScaleSheetLayoutView="94" workbookViewId="0">
      <pane xSplit="2" ySplit="5" topLeftCell="C52" activePane="bottomRight" state="frozen"/>
      <selection activeCell="A2" sqref="A2"/>
      <selection pane="topRight" activeCell="C2" sqref="C2"/>
      <selection pane="bottomLeft" activeCell="A7" sqref="A7"/>
      <selection pane="bottomRight" activeCell="C57" sqref="C57:C60"/>
    </sheetView>
  </sheetViews>
  <sheetFormatPr defaultRowHeight="12"/>
  <cols>
    <col min="1" max="1" width="7.42578125" style="1" customWidth="1"/>
    <col min="2" max="2" width="24.140625" style="1" customWidth="1"/>
    <col min="3" max="3" width="24.5703125" style="1" customWidth="1"/>
    <col min="4" max="4" width="15.85546875" style="1" customWidth="1"/>
    <col min="5" max="5" width="13.140625" style="1" customWidth="1"/>
    <col min="6" max="7" width="10.7109375" style="1" customWidth="1"/>
    <col min="8" max="8" width="8.5703125" style="885" hidden="1" customWidth="1"/>
    <col min="9" max="9" width="11" style="1" customWidth="1"/>
    <col min="10" max="10" width="11.140625" style="1" customWidth="1"/>
    <col min="11" max="11" width="9.28515625" style="844" hidden="1" customWidth="1"/>
    <col min="12" max="12" width="11" style="1" customWidth="1"/>
    <col min="13" max="13" width="10.7109375" style="1" customWidth="1"/>
    <col min="14" max="14" width="9.28515625" style="844" hidden="1" customWidth="1"/>
    <col min="15" max="15" width="9" style="1" customWidth="1"/>
    <col min="16" max="16" width="9" style="844" hidden="1" customWidth="1"/>
    <col min="17" max="17" width="10.7109375" style="1" customWidth="1"/>
    <col min="18" max="18" width="11.28515625" style="1" customWidth="1"/>
    <col min="19" max="19" width="8.85546875" style="1" customWidth="1"/>
    <col min="20" max="20" width="11" style="129" customWidth="1"/>
    <col min="21" max="21" width="58.140625" style="1" customWidth="1"/>
    <col min="22" max="22" width="13.85546875" style="3" customWidth="1"/>
    <col min="23" max="16384" width="9.140625" style="1"/>
  </cols>
  <sheetData>
    <row r="1" spans="1:22" ht="20.25">
      <c r="V1" s="67" t="s">
        <v>19</v>
      </c>
    </row>
    <row r="2" spans="1:22" ht="21" thickBot="1">
      <c r="A2" s="668" t="s">
        <v>264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</row>
    <row r="3" spans="1:22" ht="12.75" customHeight="1">
      <c r="A3" s="673" t="s">
        <v>66</v>
      </c>
      <c r="B3" s="676" t="s">
        <v>65</v>
      </c>
      <c r="C3" s="676" t="s">
        <v>67</v>
      </c>
      <c r="D3" s="676" t="s">
        <v>12</v>
      </c>
      <c r="E3" s="676" t="s">
        <v>68</v>
      </c>
      <c r="F3" s="676" t="s">
        <v>69</v>
      </c>
      <c r="G3" s="676" t="s">
        <v>80</v>
      </c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9"/>
    </row>
    <row r="4" spans="1:22" ht="12.75" customHeight="1">
      <c r="A4" s="674"/>
      <c r="B4" s="677"/>
      <c r="C4" s="677"/>
      <c r="D4" s="677"/>
      <c r="E4" s="677"/>
      <c r="F4" s="677"/>
      <c r="G4" s="680" t="s">
        <v>70</v>
      </c>
      <c r="H4" s="680"/>
      <c r="I4" s="680"/>
      <c r="J4" s="680" t="s">
        <v>73</v>
      </c>
      <c r="K4" s="680"/>
      <c r="L4" s="680"/>
      <c r="M4" s="680" t="s">
        <v>74</v>
      </c>
      <c r="N4" s="680"/>
      <c r="O4" s="680"/>
      <c r="P4" s="680"/>
      <c r="Q4" s="680"/>
      <c r="R4" s="680" t="s">
        <v>78</v>
      </c>
      <c r="S4" s="680"/>
      <c r="T4" s="269" t="s">
        <v>10</v>
      </c>
      <c r="U4" s="680" t="s">
        <v>9</v>
      </c>
      <c r="V4" s="681" t="s">
        <v>79</v>
      </c>
    </row>
    <row r="5" spans="1:22" ht="80.25" customHeight="1" thickBot="1">
      <c r="A5" s="740"/>
      <c r="B5" s="741"/>
      <c r="C5" s="741"/>
      <c r="D5" s="741"/>
      <c r="E5" s="741"/>
      <c r="F5" s="741"/>
      <c r="G5" s="309" t="s">
        <v>71</v>
      </c>
      <c r="H5" s="888"/>
      <c r="I5" s="344" t="s">
        <v>72</v>
      </c>
      <c r="J5" s="309" t="s">
        <v>71</v>
      </c>
      <c r="K5" s="874"/>
      <c r="L5" s="344" t="s">
        <v>72</v>
      </c>
      <c r="M5" s="344" t="s">
        <v>75</v>
      </c>
      <c r="N5" s="897"/>
      <c r="O5" s="344" t="s">
        <v>76</v>
      </c>
      <c r="P5" s="897"/>
      <c r="Q5" s="344" t="s">
        <v>77</v>
      </c>
      <c r="R5" s="343" t="s">
        <v>11</v>
      </c>
      <c r="S5" s="343" t="s">
        <v>11</v>
      </c>
      <c r="T5" s="343" t="s">
        <v>11</v>
      </c>
      <c r="U5" s="742"/>
      <c r="V5" s="732"/>
    </row>
    <row r="6" spans="1:22" ht="24" customHeight="1" thickBot="1">
      <c r="A6" s="733" t="s">
        <v>21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5"/>
    </row>
    <row r="7" spans="1:22" ht="34.5" customHeight="1">
      <c r="A7" s="222">
        <v>45292</v>
      </c>
      <c r="B7" s="702" t="s">
        <v>60</v>
      </c>
      <c r="C7" s="462" t="s">
        <v>522</v>
      </c>
      <c r="D7" s="155" t="s">
        <v>352</v>
      </c>
      <c r="E7" s="62"/>
      <c r="F7" s="318"/>
      <c r="G7" s="62"/>
      <c r="H7" s="889"/>
      <c r="I7" s="62"/>
      <c r="J7" s="318"/>
      <c r="K7" s="846"/>
      <c r="L7" s="318"/>
      <c r="M7" s="318"/>
      <c r="N7" s="846"/>
      <c r="O7" s="318"/>
      <c r="P7" s="846"/>
      <c r="Q7" s="318"/>
      <c r="R7" s="318"/>
      <c r="S7" s="35"/>
      <c r="T7" s="459">
        <v>45322</v>
      </c>
      <c r="U7" s="35" t="s">
        <v>381</v>
      </c>
      <c r="V7" s="345"/>
    </row>
    <row r="8" spans="1:22" ht="34.5" customHeight="1">
      <c r="A8" s="224">
        <v>45323</v>
      </c>
      <c r="B8" s="700"/>
      <c r="C8" s="723" t="s">
        <v>279</v>
      </c>
      <c r="D8" s="463" t="s">
        <v>352</v>
      </c>
      <c r="E8" s="175"/>
      <c r="F8" s="175"/>
      <c r="G8" s="175"/>
      <c r="H8" s="850"/>
      <c r="I8" s="175"/>
      <c r="J8" s="175" t="s">
        <v>961</v>
      </c>
      <c r="K8" s="849">
        <v>1</v>
      </c>
      <c r="L8" s="174">
        <v>45380</v>
      </c>
      <c r="M8" s="175"/>
      <c r="N8" s="849"/>
      <c r="O8" s="175"/>
      <c r="P8" s="849"/>
      <c r="Q8" s="175"/>
      <c r="R8" s="175"/>
      <c r="S8" s="175"/>
      <c r="T8" s="175"/>
      <c r="U8" s="282" t="s">
        <v>525</v>
      </c>
      <c r="V8" s="218"/>
    </row>
    <row r="9" spans="1:22" ht="30" customHeight="1">
      <c r="A9" s="224">
        <v>45444</v>
      </c>
      <c r="B9" s="688"/>
      <c r="C9" s="737"/>
      <c r="D9" s="656" t="s">
        <v>352</v>
      </c>
      <c r="E9" s="175"/>
      <c r="F9" s="175"/>
      <c r="G9" s="175"/>
      <c r="H9" s="850"/>
      <c r="I9" s="175"/>
      <c r="J9" s="175" t="s">
        <v>962</v>
      </c>
      <c r="K9" s="849">
        <v>1</v>
      </c>
      <c r="L9" s="174">
        <v>45482</v>
      </c>
      <c r="M9" s="175"/>
      <c r="N9" s="849"/>
      <c r="O9" s="175"/>
      <c r="P9" s="849"/>
      <c r="Q9" s="175"/>
      <c r="R9" s="175"/>
      <c r="S9" s="175"/>
      <c r="T9" s="175"/>
      <c r="U9" s="282" t="s">
        <v>525</v>
      </c>
      <c r="V9" s="218"/>
    </row>
    <row r="10" spans="1:22" ht="41.25" customHeight="1">
      <c r="A10" s="37">
        <v>45323</v>
      </c>
      <c r="B10" s="701" t="s">
        <v>103</v>
      </c>
      <c r="C10" s="441" t="s">
        <v>615</v>
      </c>
      <c r="D10" s="441" t="s">
        <v>352</v>
      </c>
      <c r="E10" s="171">
        <v>45329</v>
      </c>
      <c r="F10" s="170"/>
      <c r="G10" s="170"/>
      <c r="H10" s="877"/>
      <c r="I10" s="170"/>
      <c r="J10" s="171" t="s">
        <v>616</v>
      </c>
      <c r="K10" s="848">
        <v>1</v>
      </c>
      <c r="L10" s="170"/>
      <c r="M10" s="170"/>
      <c r="N10" s="848"/>
      <c r="O10" s="170"/>
      <c r="P10" s="848"/>
      <c r="Q10" s="170"/>
      <c r="R10" s="170"/>
      <c r="S10" s="172"/>
      <c r="T10" s="177"/>
      <c r="U10" s="172" t="s">
        <v>617</v>
      </c>
      <c r="V10" s="39"/>
    </row>
    <row r="11" spans="1:22" ht="36" customHeight="1">
      <c r="A11" s="37">
        <v>45323</v>
      </c>
      <c r="B11" s="700"/>
      <c r="C11" s="441" t="s">
        <v>522</v>
      </c>
      <c r="D11" s="441" t="s">
        <v>619</v>
      </c>
      <c r="E11" s="171" t="s">
        <v>620</v>
      </c>
      <c r="F11" s="441" t="s">
        <v>324</v>
      </c>
      <c r="G11" s="441"/>
      <c r="H11" s="877"/>
      <c r="I11" s="441"/>
      <c r="J11" s="441"/>
      <c r="K11" s="848"/>
      <c r="L11" s="441"/>
      <c r="M11" s="441"/>
      <c r="N11" s="848"/>
      <c r="O11" s="441"/>
      <c r="P11" s="848"/>
      <c r="Q11" s="441"/>
      <c r="R11" s="441"/>
      <c r="S11" s="172"/>
      <c r="T11" s="177"/>
      <c r="U11" s="172" t="s">
        <v>381</v>
      </c>
      <c r="V11" s="39"/>
    </row>
    <row r="12" spans="1:22" ht="39" customHeight="1">
      <c r="A12" s="37">
        <v>45352</v>
      </c>
      <c r="B12" s="700"/>
      <c r="C12" s="638" t="s">
        <v>618</v>
      </c>
      <c r="D12" s="441" t="s">
        <v>359</v>
      </c>
      <c r="E12" s="171">
        <v>45357</v>
      </c>
      <c r="F12" s="170"/>
      <c r="G12" s="170"/>
      <c r="H12" s="877"/>
      <c r="I12" s="171"/>
      <c r="J12" s="170"/>
      <c r="K12" s="848"/>
      <c r="L12" s="171"/>
      <c r="M12" s="170"/>
      <c r="N12" s="848"/>
      <c r="O12" s="170"/>
      <c r="P12" s="848"/>
      <c r="Q12" s="170"/>
      <c r="R12" s="170"/>
      <c r="S12" s="170"/>
      <c r="T12" s="177" t="s">
        <v>657</v>
      </c>
      <c r="U12" s="172" t="s">
        <v>632</v>
      </c>
      <c r="V12" s="39"/>
    </row>
    <row r="13" spans="1:22" ht="39" customHeight="1">
      <c r="A13" s="37">
        <v>45413</v>
      </c>
      <c r="B13" s="700"/>
      <c r="C13" s="590" t="s">
        <v>491</v>
      </c>
      <c r="D13" s="590" t="s">
        <v>359</v>
      </c>
      <c r="E13" s="171">
        <v>45426</v>
      </c>
      <c r="F13" s="590"/>
      <c r="G13" s="590"/>
      <c r="H13" s="877"/>
      <c r="I13" s="171"/>
      <c r="J13" s="590"/>
      <c r="K13" s="848"/>
      <c r="L13" s="171"/>
      <c r="M13" s="590"/>
      <c r="N13" s="848"/>
      <c r="O13" s="590"/>
      <c r="P13" s="848"/>
      <c r="Q13" s="590"/>
      <c r="R13" s="590"/>
      <c r="S13" s="590"/>
      <c r="T13" s="177"/>
      <c r="U13" s="172" t="s">
        <v>632</v>
      </c>
      <c r="V13" s="39"/>
    </row>
    <row r="14" spans="1:22" ht="39" customHeight="1">
      <c r="A14" s="37">
        <v>45444</v>
      </c>
      <c r="B14" s="700"/>
      <c r="C14" s="590" t="s">
        <v>852</v>
      </c>
      <c r="D14" s="590" t="s">
        <v>352</v>
      </c>
      <c r="E14" s="171">
        <v>45462</v>
      </c>
      <c r="F14" s="590"/>
      <c r="G14" s="590"/>
      <c r="H14" s="877"/>
      <c r="I14" s="171"/>
      <c r="J14" s="590" t="s">
        <v>854</v>
      </c>
      <c r="K14" s="848">
        <v>1</v>
      </c>
      <c r="L14" s="171"/>
      <c r="M14" s="590"/>
      <c r="N14" s="848"/>
      <c r="O14" s="590"/>
      <c r="P14" s="848"/>
      <c r="Q14" s="590"/>
      <c r="R14" s="590"/>
      <c r="S14" s="590"/>
      <c r="T14" s="177"/>
      <c r="U14" s="172" t="s">
        <v>855</v>
      </c>
      <c r="V14" s="39"/>
    </row>
    <row r="15" spans="1:22" ht="39" customHeight="1">
      <c r="A15" s="37">
        <v>45444</v>
      </c>
      <c r="B15" s="688"/>
      <c r="C15" s="590" t="s">
        <v>853</v>
      </c>
      <c r="D15" s="590" t="s">
        <v>352</v>
      </c>
      <c r="E15" s="171" t="s">
        <v>856</v>
      </c>
      <c r="F15" s="590"/>
      <c r="G15" s="590"/>
      <c r="H15" s="877"/>
      <c r="I15" s="171"/>
      <c r="J15" s="590"/>
      <c r="K15" s="848"/>
      <c r="L15" s="171"/>
      <c r="M15" s="590"/>
      <c r="N15" s="848"/>
      <c r="O15" s="590"/>
      <c r="P15" s="848"/>
      <c r="Q15" s="590"/>
      <c r="R15" s="590"/>
      <c r="S15" s="590"/>
      <c r="T15" s="177"/>
      <c r="U15" s="172"/>
      <c r="V15" s="39"/>
    </row>
    <row r="16" spans="1:22" ht="35.25" customHeight="1">
      <c r="A16" s="37">
        <v>45292</v>
      </c>
      <c r="B16" s="701" t="s">
        <v>261</v>
      </c>
      <c r="C16" s="268" t="s">
        <v>522</v>
      </c>
      <c r="D16" s="399" t="s">
        <v>352</v>
      </c>
      <c r="E16" s="413" t="s">
        <v>521</v>
      </c>
      <c r="F16" s="175">
        <v>2023</v>
      </c>
      <c r="G16" s="180"/>
      <c r="H16" s="850"/>
      <c r="I16" s="180"/>
      <c r="J16" s="180"/>
      <c r="K16" s="875"/>
      <c r="L16" s="180"/>
      <c r="M16" s="180"/>
      <c r="N16" s="875"/>
      <c r="O16" s="180"/>
      <c r="P16" s="875"/>
      <c r="Q16" s="180"/>
      <c r="R16" s="180"/>
      <c r="S16" s="180"/>
      <c r="T16" s="421">
        <v>45322</v>
      </c>
      <c r="U16" s="305" t="s">
        <v>381</v>
      </c>
      <c r="V16" s="218"/>
    </row>
    <row r="17" spans="1:22" ht="38.25" customHeight="1">
      <c r="A17" s="37">
        <v>45323</v>
      </c>
      <c r="B17" s="700"/>
      <c r="C17" s="268" t="s">
        <v>378</v>
      </c>
      <c r="D17" s="413" t="s">
        <v>352</v>
      </c>
      <c r="E17" s="174" t="s">
        <v>520</v>
      </c>
      <c r="F17" s="175">
        <v>2023</v>
      </c>
      <c r="G17" s="175"/>
      <c r="H17" s="850"/>
      <c r="I17" s="175"/>
      <c r="J17" s="175"/>
      <c r="K17" s="849"/>
      <c r="L17" s="175"/>
      <c r="M17" s="175"/>
      <c r="N17" s="849"/>
      <c r="O17" s="175"/>
      <c r="P17" s="849"/>
      <c r="Q17" s="175"/>
      <c r="R17" s="175"/>
      <c r="S17" s="175"/>
      <c r="T17" s="474">
        <v>45358</v>
      </c>
      <c r="U17" s="282" t="s">
        <v>523</v>
      </c>
      <c r="V17" s="218"/>
    </row>
    <row r="18" spans="1:22" ht="28.5" customHeight="1">
      <c r="A18" s="37">
        <v>45323</v>
      </c>
      <c r="B18" s="700"/>
      <c r="C18" s="730" t="s">
        <v>524</v>
      </c>
      <c r="D18" s="413" t="s">
        <v>289</v>
      </c>
      <c r="E18" s="174"/>
      <c r="F18" s="175">
        <v>2023</v>
      </c>
      <c r="G18" s="175"/>
      <c r="H18" s="850"/>
      <c r="I18" s="175"/>
      <c r="J18" s="175"/>
      <c r="K18" s="849"/>
      <c r="L18" s="175"/>
      <c r="M18" s="175"/>
      <c r="N18" s="849"/>
      <c r="O18" s="175"/>
      <c r="P18" s="849"/>
      <c r="Q18" s="175"/>
      <c r="R18" s="175"/>
      <c r="S18" s="175"/>
      <c r="T18" s="175"/>
      <c r="U18" s="282" t="s">
        <v>525</v>
      </c>
      <c r="V18" s="218"/>
    </row>
    <row r="19" spans="1:22" ht="43.5" customHeight="1">
      <c r="A19" s="37">
        <v>45383</v>
      </c>
      <c r="B19" s="700"/>
      <c r="C19" s="731"/>
      <c r="D19" s="557" t="s">
        <v>289</v>
      </c>
      <c r="E19" s="174">
        <v>45399</v>
      </c>
      <c r="F19" s="175"/>
      <c r="G19" s="175"/>
      <c r="H19" s="850"/>
      <c r="I19" s="175"/>
      <c r="J19" s="175"/>
      <c r="K19" s="849"/>
      <c r="L19" s="175"/>
      <c r="M19" s="175"/>
      <c r="N19" s="849"/>
      <c r="O19" s="175"/>
      <c r="P19" s="849"/>
      <c r="Q19" s="175"/>
      <c r="R19" s="175"/>
      <c r="S19" s="175"/>
      <c r="T19" s="175"/>
      <c r="U19" s="282" t="s">
        <v>702</v>
      </c>
      <c r="V19" s="218"/>
    </row>
    <row r="20" spans="1:22" ht="28.5" customHeight="1">
      <c r="A20" s="37"/>
      <c r="B20" s="688"/>
      <c r="C20" s="268" t="s">
        <v>378</v>
      </c>
      <c r="D20" s="557" t="s">
        <v>352</v>
      </c>
      <c r="E20" s="174">
        <v>45405</v>
      </c>
      <c r="F20" s="175"/>
      <c r="G20" s="175"/>
      <c r="H20" s="850"/>
      <c r="I20" s="175"/>
      <c r="J20" s="175"/>
      <c r="K20" s="849"/>
      <c r="L20" s="175"/>
      <c r="M20" s="175"/>
      <c r="N20" s="849"/>
      <c r="O20" s="175"/>
      <c r="P20" s="849"/>
      <c r="Q20" s="175"/>
      <c r="R20" s="175"/>
      <c r="S20" s="175"/>
      <c r="T20" s="174">
        <v>45415</v>
      </c>
      <c r="U20" s="282" t="s">
        <v>755</v>
      </c>
      <c r="V20" s="218"/>
    </row>
    <row r="21" spans="1:22" ht="98.25" customHeight="1">
      <c r="A21" s="37"/>
      <c r="B21" s="320" t="s">
        <v>94</v>
      </c>
      <c r="C21" s="170"/>
      <c r="D21" s="170"/>
      <c r="E21" s="170"/>
      <c r="F21" s="170"/>
      <c r="G21" s="193"/>
      <c r="H21" s="877"/>
      <c r="I21" s="193"/>
      <c r="J21" s="193"/>
      <c r="K21" s="876"/>
      <c r="L21" s="193"/>
      <c r="M21" s="193"/>
      <c r="N21" s="876"/>
      <c r="O21" s="193"/>
      <c r="P21" s="876"/>
      <c r="Q21" s="193"/>
      <c r="R21" s="193"/>
      <c r="S21" s="193"/>
      <c r="T21" s="170"/>
      <c r="U21" s="172"/>
      <c r="V21" s="346"/>
    </row>
    <row r="22" spans="1:22" ht="40.5" customHeight="1">
      <c r="A22" s="37">
        <v>45323</v>
      </c>
      <c r="B22" s="701" t="s">
        <v>96</v>
      </c>
      <c r="C22" s="521" t="s">
        <v>491</v>
      </c>
      <c r="D22" s="521" t="s">
        <v>303</v>
      </c>
      <c r="E22" s="171" t="s">
        <v>376</v>
      </c>
      <c r="F22" s="170"/>
      <c r="G22" s="269" t="s">
        <v>377</v>
      </c>
      <c r="H22" s="877">
        <v>1</v>
      </c>
      <c r="I22" s="374">
        <v>45384</v>
      </c>
      <c r="J22" s="374">
        <v>45350</v>
      </c>
      <c r="K22" s="877">
        <v>1</v>
      </c>
      <c r="L22" s="269"/>
      <c r="M22" s="171">
        <v>45350</v>
      </c>
      <c r="N22" s="848">
        <v>1</v>
      </c>
      <c r="O22" s="428" t="s">
        <v>587</v>
      </c>
      <c r="P22" s="848"/>
      <c r="Q22" s="269"/>
      <c r="R22" s="269"/>
      <c r="S22" s="269"/>
      <c r="T22" s="269"/>
      <c r="U22" s="172" t="s">
        <v>363</v>
      </c>
      <c r="V22" s="39"/>
    </row>
    <row r="23" spans="1:22" ht="54" customHeight="1">
      <c r="A23" s="37">
        <v>45323</v>
      </c>
      <c r="B23" s="700"/>
      <c r="C23" s="463" t="s">
        <v>522</v>
      </c>
      <c r="D23" s="375" t="s">
        <v>303</v>
      </c>
      <c r="E23" s="171"/>
      <c r="F23" s="375"/>
      <c r="G23" s="269"/>
      <c r="H23" s="877"/>
      <c r="I23" s="374"/>
      <c r="J23" s="269"/>
      <c r="K23" s="877"/>
      <c r="L23" s="269"/>
      <c r="M23" s="269"/>
      <c r="N23" s="877"/>
      <c r="O23" s="269"/>
      <c r="P23" s="877"/>
      <c r="Q23" s="269"/>
      <c r="R23" s="269"/>
      <c r="S23" s="269"/>
      <c r="T23" s="269"/>
      <c r="U23" s="397" t="s">
        <v>381</v>
      </c>
      <c r="V23" s="39"/>
    </row>
    <row r="24" spans="1:22" ht="34.5" customHeight="1">
      <c r="A24" s="37">
        <v>45413</v>
      </c>
      <c r="B24" s="688"/>
      <c r="C24" s="521" t="s">
        <v>491</v>
      </c>
      <c r="D24" s="521" t="s">
        <v>303</v>
      </c>
      <c r="E24" s="171" t="s">
        <v>723</v>
      </c>
      <c r="F24" s="521"/>
      <c r="G24" s="374">
        <v>45442</v>
      </c>
      <c r="H24" s="877">
        <v>1</v>
      </c>
      <c r="I24" s="374"/>
      <c r="J24" s="374">
        <v>45442</v>
      </c>
      <c r="K24" s="877">
        <v>1</v>
      </c>
      <c r="L24" s="374">
        <v>45471</v>
      </c>
      <c r="M24" s="269" t="s">
        <v>963</v>
      </c>
      <c r="N24" s="877">
        <v>1</v>
      </c>
      <c r="O24" s="269" t="s">
        <v>587</v>
      </c>
      <c r="P24" s="877"/>
      <c r="Q24" s="269"/>
      <c r="R24" s="269"/>
      <c r="S24" s="269"/>
      <c r="T24" s="269"/>
      <c r="U24" s="397" t="s">
        <v>363</v>
      </c>
      <c r="V24" s="39"/>
    </row>
    <row r="25" spans="1:22" ht="36" customHeight="1">
      <c r="A25" s="37">
        <v>45292</v>
      </c>
      <c r="B25" s="701" t="s">
        <v>99</v>
      </c>
      <c r="C25" s="463" t="s">
        <v>522</v>
      </c>
      <c r="D25" s="175" t="s">
        <v>352</v>
      </c>
      <c r="E25" s="174"/>
      <c r="F25" s="175"/>
      <c r="G25" s="175"/>
      <c r="H25" s="850"/>
      <c r="I25" s="175"/>
      <c r="J25" s="174"/>
      <c r="K25" s="849"/>
      <c r="L25" s="175"/>
      <c r="M25" s="180"/>
      <c r="N25" s="875"/>
      <c r="O25" s="293"/>
      <c r="P25" s="875"/>
      <c r="Q25" s="180"/>
      <c r="R25" s="180"/>
      <c r="S25" s="180"/>
      <c r="T25" s="474">
        <v>45322</v>
      </c>
      <c r="U25" s="281" t="s">
        <v>381</v>
      </c>
      <c r="V25" s="39"/>
    </row>
    <row r="26" spans="1:22" ht="60.75" customHeight="1">
      <c r="A26" s="37">
        <v>45323</v>
      </c>
      <c r="B26" s="736"/>
      <c r="C26" s="175" t="s">
        <v>491</v>
      </c>
      <c r="D26" s="175" t="s">
        <v>359</v>
      </c>
      <c r="E26" s="174">
        <v>45337</v>
      </c>
      <c r="F26" s="175"/>
      <c r="G26" s="175" t="s">
        <v>570</v>
      </c>
      <c r="H26" s="850">
        <v>1</v>
      </c>
      <c r="I26" s="174">
        <v>45432</v>
      </c>
      <c r="J26" s="174"/>
      <c r="K26" s="849"/>
      <c r="L26" s="174"/>
      <c r="M26" s="180"/>
      <c r="N26" s="875"/>
      <c r="O26" s="293"/>
      <c r="P26" s="875"/>
      <c r="Q26" s="180"/>
      <c r="R26" s="180"/>
      <c r="S26" s="180"/>
      <c r="T26" s="180"/>
      <c r="U26" s="281" t="s">
        <v>363</v>
      </c>
      <c r="V26" s="39"/>
    </row>
    <row r="27" spans="1:22" ht="49.5" customHeight="1">
      <c r="A27" s="37">
        <v>45352</v>
      </c>
      <c r="B27" s="701" t="s">
        <v>13</v>
      </c>
      <c r="C27" s="557" t="s">
        <v>298</v>
      </c>
      <c r="D27" s="411" t="s">
        <v>352</v>
      </c>
      <c r="E27" s="171">
        <v>45363</v>
      </c>
      <c r="F27" s="170"/>
      <c r="G27" s="170"/>
      <c r="H27" s="877"/>
      <c r="I27" s="273"/>
      <c r="J27" s="411" t="s">
        <v>493</v>
      </c>
      <c r="K27" s="848">
        <v>1</v>
      </c>
      <c r="L27" s="171">
        <v>45378</v>
      </c>
      <c r="M27" s="274"/>
      <c r="N27" s="879"/>
      <c r="O27" s="274"/>
      <c r="P27" s="879"/>
      <c r="Q27" s="274"/>
      <c r="R27" s="172"/>
      <c r="S27" s="172"/>
      <c r="T27" s="177"/>
      <c r="U27" s="172" t="s">
        <v>494</v>
      </c>
      <c r="V27" s="347" t="s">
        <v>495</v>
      </c>
    </row>
    <row r="28" spans="1:22" ht="43.5" customHeight="1">
      <c r="A28" s="37">
        <v>45413</v>
      </c>
      <c r="B28" s="703"/>
      <c r="C28" s="561" t="s">
        <v>491</v>
      </c>
      <c r="D28" s="557" t="s">
        <v>785</v>
      </c>
      <c r="E28" s="497">
        <v>45429</v>
      </c>
      <c r="F28" s="561"/>
      <c r="G28" s="561"/>
      <c r="H28" s="890"/>
      <c r="I28" s="570"/>
      <c r="J28" s="561"/>
      <c r="K28" s="847"/>
      <c r="L28" s="497"/>
      <c r="M28" s="571"/>
      <c r="N28" s="898"/>
      <c r="O28" s="571"/>
      <c r="P28" s="898"/>
      <c r="Q28" s="571"/>
      <c r="R28" s="499" t="s">
        <v>786</v>
      </c>
      <c r="S28" s="499"/>
      <c r="T28" s="177"/>
      <c r="U28" s="572" t="s">
        <v>363</v>
      </c>
      <c r="V28" s="573"/>
    </row>
    <row r="29" spans="1:22" ht="39.75" customHeight="1">
      <c r="A29" s="37">
        <v>45444</v>
      </c>
      <c r="B29" s="688"/>
      <c r="C29" s="561" t="s">
        <v>298</v>
      </c>
      <c r="D29" s="557" t="s">
        <v>352</v>
      </c>
      <c r="E29" s="497" t="s">
        <v>787</v>
      </c>
      <c r="F29" s="561"/>
      <c r="G29" s="561"/>
      <c r="H29" s="890"/>
      <c r="I29" s="570"/>
      <c r="J29" s="561" t="s">
        <v>788</v>
      </c>
      <c r="K29" s="847">
        <v>1</v>
      </c>
      <c r="L29" s="497"/>
      <c r="M29" s="571"/>
      <c r="N29" s="898"/>
      <c r="O29" s="571"/>
      <c r="P29" s="898"/>
      <c r="Q29" s="571"/>
      <c r="R29" s="499"/>
      <c r="S29" s="499"/>
      <c r="T29" s="177"/>
      <c r="U29" s="572" t="s">
        <v>405</v>
      </c>
      <c r="V29" s="573"/>
    </row>
    <row r="30" spans="1:22" ht="63.75" customHeight="1">
      <c r="A30" s="37">
        <v>45323</v>
      </c>
      <c r="B30" s="701" t="s">
        <v>119</v>
      </c>
      <c r="C30" s="422" t="s">
        <v>491</v>
      </c>
      <c r="D30" s="417" t="s">
        <v>352</v>
      </c>
      <c r="E30" s="271">
        <v>45327</v>
      </c>
      <c r="F30" s="277"/>
      <c r="G30" s="271">
        <v>45336</v>
      </c>
      <c r="H30" s="891">
        <v>1</v>
      </c>
      <c r="I30" s="271">
        <v>45534</v>
      </c>
      <c r="J30" s="271">
        <v>45337</v>
      </c>
      <c r="K30" s="852"/>
      <c r="L30" s="422" t="s">
        <v>544</v>
      </c>
      <c r="M30" s="271" t="s">
        <v>545</v>
      </c>
      <c r="N30" s="852">
        <v>2</v>
      </c>
      <c r="O30" s="422" t="s">
        <v>546</v>
      </c>
      <c r="P30" s="852"/>
      <c r="Q30" s="422"/>
      <c r="R30" s="422"/>
      <c r="S30" s="422"/>
      <c r="T30" s="474">
        <v>45336</v>
      </c>
      <c r="U30" s="310" t="s">
        <v>547</v>
      </c>
      <c r="V30" s="427"/>
    </row>
    <row r="31" spans="1:22" ht="39" customHeight="1">
      <c r="A31" s="37">
        <v>45413</v>
      </c>
      <c r="B31" s="700"/>
      <c r="C31" s="566" t="s">
        <v>706</v>
      </c>
      <c r="D31" s="563" t="s">
        <v>352</v>
      </c>
      <c r="E31" s="546"/>
      <c r="F31" s="575"/>
      <c r="G31" s="546"/>
      <c r="H31" s="891"/>
      <c r="I31" s="546"/>
      <c r="J31" s="546" t="s">
        <v>801</v>
      </c>
      <c r="K31" s="852">
        <v>1</v>
      </c>
      <c r="L31" s="566"/>
      <c r="M31" s="546"/>
      <c r="N31" s="852"/>
      <c r="O31" s="566"/>
      <c r="P31" s="852"/>
      <c r="Q31" s="566"/>
      <c r="R31" s="566"/>
      <c r="S31" s="566"/>
      <c r="T31" s="474"/>
      <c r="U31" s="310" t="s">
        <v>800</v>
      </c>
      <c r="V31" s="427"/>
    </row>
    <row r="32" spans="1:22" ht="34.5" customHeight="1">
      <c r="A32" s="37">
        <v>45413</v>
      </c>
      <c r="B32" s="688"/>
      <c r="C32" s="566" t="s">
        <v>802</v>
      </c>
      <c r="D32" s="563" t="s">
        <v>785</v>
      </c>
      <c r="E32" s="546">
        <v>45440</v>
      </c>
      <c r="F32" s="575"/>
      <c r="G32" s="546"/>
      <c r="H32" s="891"/>
      <c r="I32" s="546"/>
      <c r="J32" s="546"/>
      <c r="K32" s="852"/>
      <c r="L32" s="566"/>
      <c r="M32" s="546"/>
      <c r="N32" s="852"/>
      <c r="O32" s="566"/>
      <c r="P32" s="852"/>
      <c r="Q32" s="566"/>
      <c r="R32" s="566"/>
      <c r="S32" s="566"/>
      <c r="T32" s="474"/>
      <c r="U32" s="310" t="s">
        <v>617</v>
      </c>
      <c r="V32" s="427"/>
    </row>
    <row r="33" spans="1:24" ht="36" customHeight="1">
      <c r="A33" s="37">
        <v>45292</v>
      </c>
      <c r="B33" s="701" t="s">
        <v>105</v>
      </c>
      <c r="C33" s="175" t="s">
        <v>522</v>
      </c>
      <c r="D33" s="175" t="s">
        <v>352</v>
      </c>
      <c r="E33" s="175" t="s">
        <v>642</v>
      </c>
      <c r="F33" s="175"/>
      <c r="G33" s="174"/>
      <c r="H33" s="850"/>
      <c r="I33" s="174"/>
      <c r="J33" s="175"/>
      <c r="K33" s="849"/>
      <c r="L33" s="175"/>
      <c r="M33" s="175"/>
      <c r="N33" s="849"/>
      <c r="O33" s="175"/>
      <c r="P33" s="849"/>
      <c r="Q33" s="175"/>
      <c r="R33" s="175"/>
      <c r="S33" s="175"/>
      <c r="T33" s="474">
        <v>45338</v>
      </c>
      <c r="U33" s="281" t="s">
        <v>381</v>
      </c>
      <c r="V33" s="39"/>
    </row>
    <row r="34" spans="1:24" ht="62.25" customHeight="1">
      <c r="A34" s="37">
        <v>45444</v>
      </c>
      <c r="B34" s="688"/>
      <c r="C34" s="175" t="s">
        <v>382</v>
      </c>
      <c r="D34" s="175" t="s">
        <v>359</v>
      </c>
      <c r="E34" s="175" t="s">
        <v>825</v>
      </c>
      <c r="F34" s="175"/>
      <c r="G34" s="174" t="s">
        <v>826</v>
      </c>
      <c r="H34" s="850">
        <v>1</v>
      </c>
      <c r="I34" s="174">
        <v>45744</v>
      </c>
      <c r="J34" s="175"/>
      <c r="K34" s="849"/>
      <c r="L34" s="175"/>
      <c r="M34" s="175"/>
      <c r="N34" s="849"/>
      <c r="O34" s="175"/>
      <c r="P34" s="849"/>
      <c r="Q34" s="175"/>
      <c r="R34" s="175"/>
      <c r="S34" s="175"/>
      <c r="T34" s="474"/>
      <c r="U34" s="281" t="s">
        <v>405</v>
      </c>
      <c r="V34" s="39"/>
    </row>
    <row r="35" spans="1:24" ht="97.5" customHeight="1">
      <c r="A35" s="37"/>
      <c r="B35" s="464" t="s">
        <v>107</v>
      </c>
      <c r="C35" s="175"/>
      <c r="D35" s="175"/>
      <c r="E35" s="175"/>
      <c r="F35" s="175"/>
      <c r="G35" s="175"/>
      <c r="H35" s="850"/>
      <c r="I35" s="175"/>
      <c r="J35" s="175"/>
      <c r="K35" s="849"/>
      <c r="L35" s="175"/>
      <c r="M35" s="175"/>
      <c r="N35" s="849"/>
      <c r="O35" s="175"/>
      <c r="P35" s="849"/>
      <c r="Q35" s="175"/>
      <c r="R35" s="175"/>
      <c r="S35" s="175"/>
      <c r="T35" s="174"/>
      <c r="U35" s="282"/>
      <c r="V35" s="218"/>
    </row>
    <row r="36" spans="1:24" ht="102" customHeight="1">
      <c r="A36" s="37"/>
      <c r="B36" s="320" t="s">
        <v>120</v>
      </c>
      <c r="C36" s="175"/>
      <c r="D36" s="175"/>
      <c r="E36" s="175"/>
      <c r="F36" s="175"/>
      <c r="G36" s="175"/>
      <c r="H36" s="850"/>
      <c r="I36" s="175"/>
      <c r="J36" s="175"/>
      <c r="K36" s="849"/>
      <c r="L36" s="174"/>
      <c r="M36" s="175"/>
      <c r="N36" s="849"/>
      <c r="O36" s="175"/>
      <c r="P36" s="849"/>
      <c r="Q36" s="175"/>
      <c r="R36" s="175"/>
      <c r="S36" s="175"/>
      <c r="T36" s="175"/>
      <c r="U36" s="282"/>
      <c r="V36" s="218"/>
    </row>
    <row r="37" spans="1:24" ht="102" customHeight="1">
      <c r="A37" s="37"/>
      <c r="B37" s="320" t="s">
        <v>120</v>
      </c>
      <c r="C37" s="266"/>
      <c r="D37" s="266"/>
      <c r="E37" s="266"/>
      <c r="F37" s="266"/>
      <c r="G37" s="266"/>
      <c r="H37" s="891"/>
      <c r="I37" s="266"/>
      <c r="J37" s="266"/>
      <c r="K37" s="852"/>
      <c r="L37" s="266"/>
      <c r="M37" s="266"/>
      <c r="N37" s="852"/>
      <c r="O37" s="266"/>
      <c r="P37" s="852"/>
      <c r="Q37" s="266"/>
      <c r="R37" s="266"/>
      <c r="S37" s="266"/>
      <c r="T37" s="266"/>
      <c r="U37" s="303"/>
      <c r="V37" s="348"/>
    </row>
    <row r="38" spans="1:24" ht="96.75" customHeight="1">
      <c r="A38" s="37"/>
      <c r="B38" s="464" t="s">
        <v>121</v>
      </c>
      <c r="C38" s="175"/>
      <c r="D38" s="175"/>
      <c r="E38" s="174"/>
      <c r="F38" s="175"/>
      <c r="G38" s="175"/>
      <c r="H38" s="850"/>
      <c r="I38" s="175"/>
      <c r="J38" s="175"/>
      <c r="K38" s="849"/>
      <c r="L38" s="175"/>
      <c r="M38" s="175"/>
      <c r="N38" s="849"/>
      <c r="O38" s="175"/>
      <c r="P38" s="849"/>
      <c r="Q38" s="175"/>
      <c r="R38" s="175"/>
      <c r="S38" s="175"/>
      <c r="T38" s="175"/>
      <c r="U38" s="282"/>
      <c r="V38" s="218"/>
    </row>
    <row r="39" spans="1:24" ht="99.75" customHeight="1">
      <c r="A39" s="37">
        <v>45444</v>
      </c>
      <c r="B39" s="185" t="s">
        <v>14</v>
      </c>
      <c r="C39" s="640" t="s">
        <v>460</v>
      </c>
      <c r="D39" s="640" t="s">
        <v>352</v>
      </c>
      <c r="E39" s="171">
        <v>45446</v>
      </c>
      <c r="F39" s="170"/>
      <c r="G39" s="248"/>
      <c r="H39" s="877"/>
      <c r="I39" s="248"/>
      <c r="J39" s="640" t="s">
        <v>938</v>
      </c>
      <c r="K39" s="848">
        <v>1</v>
      </c>
      <c r="L39" s="171">
        <v>45476</v>
      </c>
      <c r="M39" s="248"/>
      <c r="N39" s="878"/>
      <c r="O39" s="248"/>
      <c r="P39" s="878"/>
      <c r="Q39" s="248"/>
      <c r="R39" s="252"/>
      <c r="S39" s="248"/>
      <c r="T39" s="177"/>
      <c r="U39" s="172" t="s">
        <v>937</v>
      </c>
      <c r="V39" s="39"/>
    </row>
    <row r="40" spans="1:24" ht="96.75" customHeight="1">
      <c r="A40" s="37">
        <v>45323</v>
      </c>
      <c r="B40" s="320" t="s">
        <v>122</v>
      </c>
      <c r="C40" s="436" t="s">
        <v>522</v>
      </c>
      <c r="D40" s="375" t="s">
        <v>303</v>
      </c>
      <c r="E40" s="170"/>
      <c r="F40" s="170"/>
      <c r="G40" s="274"/>
      <c r="H40" s="886"/>
      <c r="I40" s="274"/>
      <c r="J40" s="170"/>
      <c r="K40" s="848"/>
      <c r="L40" s="170"/>
      <c r="M40" s="274"/>
      <c r="N40" s="879"/>
      <c r="O40" s="274"/>
      <c r="P40" s="879"/>
      <c r="Q40" s="274"/>
      <c r="R40" s="172"/>
      <c r="S40" s="172"/>
      <c r="T40" s="456">
        <v>45338</v>
      </c>
      <c r="U40" s="172" t="s">
        <v>381</v>
      </c>
      <c r="V40" s="39"/>
    </row>
    <row r="41" spans="1:24" ht="96.75" customHeight="1">
      <c r="A41" s="37"/>
      <c r="B41" s="450" t="s">
        <v>95</v>
      </c>
      <c r="C41" s="170"/>
      <c r="D41" s="170"/>
      <c r="E41" s="171"/>
      <c r="F41" s="170"/>
      <c r="G41" s="171"/>
      <c r="H41" s="877"/>
      <c r="I41" s="171"/>
      <c r="J41" s="170"/>
      <c r="K41" s="848"/>
      <c r="L41" s="278"/>
      <c r="M41" s="170"/>
      <c r="N41" s="848"/>
      <c r="O41" s="170"/>
      <c r="P41" s="848"/>
      <c r="Q41" s="170"/>
      <c r="R41" s="262"/>
      <c r="S41" s="262"/>
      <c r="T41" s="170"/>
      <c r="U41" s="172"/>
      <c r="V41" s="39"/>
    </row>
    <row r="42" spans="1:24" ht="97.5" customHeight="1">
      <c r="A42" s="37">
        <v>45383</v>
      </c>
      <c r="B42" s="320" t="s">
        <v>117</v>
      </c>
      <c r="C42" s="175" t="s">
        <v>378</v>
      </c>
      <c r="D42" s="175" t="s">
        <v>303</v>
      </c>
      <c r="E42" s="261"/>
      <c r="F42" s="264" t="s">
        <v>306</v>
      </c>
      <c r="G42" s="581"/>
      <c r="H42" s="892"/>
      <c r="I42" s="581"/>
      <c r="J42" s="261"/>
      <c r="K42" s="853"/>
      <c r="L42" s="261"/>
      <c r="M42" s="581"/>
      <c r="N42" s="853"/>
      <c r="O42" s="581"/>
      <c r="P42" s="853"/>
      <c r="Q42" s="581"/>
      <c r="R42" s="581"/>
      <c r="S42" s="581"/>
      <c r="T42" s="581"/>
      <c r="U42" s="304" t="s">
        <v>840</v>
      </c>
      <c r="V42" s="218"/>
    </row>
    <row r="43" spans="1:24" ht="33" customHeight="1">
      <c r="A43" s="37">
        <v>45324</v>
      </c>
      <c r="B43" s="701" t="s">
        <v>62</v>
      </c>
      <c r="C43" s="256" t="s">
        <v>364</v>
      </c>
      <c r="D43" s="367" t="s">
        <v>352</v>
      </c>
      <c r="E43" s="171">
        <v>45338</v>
      </c>
      <c r="F43" s="170"/>
      <c r="G43" s="171"/>
      <c r="H43" s="877"/>
      <c r="I43" s="171"/>
      <c r="J43" s="170"/>
      <c r="K43" s="848"/>
      <c r="L43" s="170"/>
      <c r="M43" s="170"/>
      <c r="N43" s="848"/>
      <c r="O43" s="170"/>
      <c r="P43" s="848"/>
      <c r="Q43" s="170"/>
      <c r="R43" s="262"/>
      <c r="S43" s="262"/>
      <c r="T43" s="177"/>
      <c r="U43" s="172" t="s">
        <v>365</v>
      </c>
      <c r="V43" s="39"/>
      <c r="W43" s="516"/>
      <c r="X43" s="12"/>
    </row>
    <row r="44" spans="1:24" ht="30.75" customHeight="1">
      <c r="A44" s="37">
        <v>45352</v>
      </c>
      <c r="B44" s="700"/>
      <c r="C44" s="645" t="s">
        <v>455</v>
      </c>
      <c r="D44" s="646" t="s">
        <v>954</v>
      </c>
      <c r="E44" s="171">
        <v>45366</v>
      </c>
      <c r="F44" s="394"/>
      <c r="G44" s="171"/>
      <c r="H44" s="877"/>
      <c r="I44" s="171"/>
      <c r="J44" s="394"/>
      <c r="K44" s="848"/>
      <c r="L44" s="394"/>
      <c r="M44" s="394"/>
      <c r="N44" s="848"/>
      <c r="O44" s="394"/>
      <c r="P44" s="848"/>
      <c r="Q44" s="394"/>
      <c r="R44" s="262"/>
      <c r="S44" s="262"/>
      <c r="T44" s="177"/>
      <c r="U44" s="172" t="s">
        <v>606</v>
      </c>
      <c r="V44" s="39"/>
      <c r="W44" s="516"/>
      <c r="X44" s="12"/>
    </row>
    <row r="45" spans="1:24" ht="44.25" customHeight="1">
      <c r="A45" s="37">
        <v>45383</v>
      </c>
      <c r="B45" s="700"/>
      <c r="C45" s="510" t="s">
        <v>519</v>
      </c>
      <c r="D45" s="511" t="s">
        <v>289</v>
      </c>
      <c r="E45" s="171">
        <v>45401</v>
      </c>
      <c r="F45" s="511"/>
      <c r="G45" s="171"/>
      <c r="H45" s="877"/>
      <c r="I45" s="171"/>
      <c r="J45" s="511"/>
      <c r="K45" s="848"/>
      <c r="L45" s="511"/>
      <c r="M45" s="511"/>
      <c r="N45" s="848"/>
      <c r="O45" s="511"/>
      <c r="P45" s="848"/>
      <c r="Q45" s="511"/>
      <c r="R45" s="262"/>
      <c r="S45" s="262"/>
      <c r="T45" s="177"/>
      <c r="U45" s="172" t="s">
        <v>702</v>
      </c>
      <c r="V45" s="39"/>
      <c r="W45" s="516"/>
      <c r="X45" s="12"/>
    </row>
    <row r="46" spans="1:24" ht="37.5" customHeight="1">
      <c r="A46" s="37">
        <v>45413</v>
      </c>
      <c r="B46" s="688"/>
      <c r="C46" s="645" t="s">
        <v>955</v>
      </c>
      <c r="D46" s="646" t="s">
        <v>289</v>
      </c>
      <c r="E46" s="171">
        <v>45429</v>
      </c>
      <c r="F46" s="646"/>
      <c r="G46" s="171"/>
      <c r="H46" s="877"/>
      <c r="I46" s="171"/>
      <c r="J46" s="646"/>
      <c r="K46" s="848"/>
      <c r="L46" s="646"/>
      <c r="M46" s="646"/>
      <c r="N46" s="848"/>
      <c r="O46" s="646"/>
      <c r="P46" s="848"/>
      <c r="Q46" s="646"/>
      <c r="R46" s="262"/>
      <c r="S46" s="262"/>
      <c r="T46" s="177"/>
      <c r="U46" s="172" t="s">
        <v>956</v>
      </c>
      <c r="V46" s="39"/>
      <c r="W46" s="516"/>
      <c r="X46" s="12"/>
    </row>
    <row r="47" spans="1:24" s="12" customFormat="1" ht="32.25" customHeight="1">
      <c r="A47" s="37">
        <v>45292</v>
      </c>
      <c r="B47" s="701" t="s">
        <v>106</v>
      </c>
      <c r="C47" s="578" t="s">
        <v>522</v>
      </c>
      <c r="D47" s="399" t="s">
        <v>352</v>
      </c>
      <c r="E47" s="171" t="s">
        <v>521</v>
      </c>
      <c r="F47" s="170">
        <v>2023</v>
      </c>
      <c r="G47" s="170"/>
      <c r="H47" s="877"/>
      <c r="I47" s="171"/>
      <c r="J47" s="170"/>
      <c r="K47" s="848"/>
      <c r="L47" s="170"/>
      <c r="M47" s="170"/>
      <c r="N47" s="848"/>
      <c r="O47" s="170"/>
      <c r="P47" s="848"/>
      <c r="Q47" s="170"/>
      <c r="R47" s="170"/>
      <c r="S47" s="170"/>
      <c r="T47" s="476">
        <v>45322</v>
      </c>
      <c r="U47" s="172" t="s">
        <v>381</v>
      </c>
      <c r="V47" s="39"/>
      <c r="W47" s="517"/>
    </row>
    <row r="48" spans="1:24" s="12" customFormat="1" ht="78" customHeight="1">
      <c r="A48" s="37">
        <v>45383</v>
      </c>
      <c r="B48" s="688"/>
      <c r="C48" s="590" t="s">
        <v>522</v>
      </c>
      <c r="D48" s="590" t="s">
        <v>352</v>
      </c>
      <c r="E48" s="171" t="s">
        <v>865</v>
      </c>
      <c r="F48" s="590" t="s">
        <v>866</v>
      </c>
      <c r="G48" s="590"/>
      <c r="H48" s="877"/>
      <c r="I48" s="171"/>
      <c r="J48" s="590"/>
      <c r="K48" s="848"/>
      <c r="L48" s="590"/>
      <c r="M48" s="590"/>
      <c r="N48" s="848"/>
      <c r="O48" s="590"/>
      <c r="P48" s="848"/>
      <c r="Q48" s="590"/>
      <c r="R48" s="590"/>
      <c r="S48" s="590"/>
      <c r="T48" s="476">
        <v>45429</v>
      </c>
      <c r="U48" s="172" t="s">
        <v>381</v>
      </c>
      <c r="V48" s="39"/>
      <c r="W48" s="517"/>
    </row>
    <row r="49" spans="1:22" ht="123.75" customHeight="1">
      <c r="A49" s="37">
        <v>45352</v>
      </c>
      <c r="B49" s="393" t="s">
        <v>97</v>
      </c>
      <c r="C49" s="175" t="s">
        <v>315</v>
      </c>
      <c r="D49" s="175" t="s">
        <v>352</v>
      </c>
      <c r="E49" s="173"/>
      <c r="F49" s="175"/>
      <c r="G49" s="173"/>
      <c r="H49" s="850"/>
      <c r="I49" s="260"/>
      <c r="J49" s="173"/>
      <c r="K49" s="850"/>
      <c r="L49" s="173"/>
      <c r="M49" s="173"/>
      <c r="N49" s="850"/>
      <c r="O49" s="173"/>
      <c r="P49" s="850"/>
      <c r="Q49" s="173"/>
      <c r="R49" s="173" t="s">
        <v>756</v>
      </c>
      <c r="S49" s="173"/>
      <c r="T49" s="260"/>
      <c r="U49" s="281" t="s">
        <v>293</v>
      </c>
      <c r="V49" s="39"/>
    </row>
    <row r="50" spans="1:22" ht="115.5" customHeight="1">
      <c r="A50" s="37">
        <v>45323</v>
      </c>
      <c r="B50" s="451" t="s">
        <v>115</v>
      </c>
      <c r="C50" s="175" t="s">
        <v>522</v>
      </c>
      <c r="D50" s="175" t="s">
        <v>303</v>
      </c>
      <c r="E50" s="174"/>
      <c r="F50" s="175"/>
      <c r="G50" s="178"/>
      <c r="H50" s="850"/>
      <c r="I50" s="178"/>
      <c r="J50" s="178"/>
      <c r="K50" s="880"/>
      <c r="L50" s="178"/>
      <c r="M50" s="178"/>
      <c r="N50" s="880"/>
      <c r="O50" s="178"/>
      <c r="P50" s="880"/>
      <c r="Q50" s="178"/>
      <c r="R50" s="178"/>
      <c r="S50" s="178"/>
      <c r="T50" s="279">
        <v>45322</v>
      </c>
      <c r="U50" s="281" t="s">
        <v>381</v>
      </c>
      <c r="V50" s="39"/>
    </row>
    <row r="51" spans="1:22" ht="115.5" customHeight="1">
      <c r="A51" s="37"/>
      <c r="B51" s="322" t="s">
        <v>260</v>
      </c>
      <c r="C51" s="247"/>
      <c r="D51" s="247"/>
      <c r="E51" s="247"/>
      <c r="F51" s="247"/>
      <c r="G51" s="247"/>
      <c r="H51" s="893"/>
      <c r="I51" s="247"/>
      <c r="J51" s="247"/>
      <c r="K51" s="881"/>
      <c r="L51" s="247"/>
      <c r="M51" s="247"/>
      <c r="N51" s="881"/>
      <c r="O51" s="247"/>
      <c r="P51" s="881"/>
      <c r="Q51" s="247"/>
      <c r="R51" s="247"/>
      <c r="S51" s="247"/>
      <c r="T51" s="247"/>
      <c r="U51" s="342"/>
      <c r="V51" s="350"/>
    </row>
    <row r="52" spans="1:22" ht="29.25" customHeight="1">
      <c r="A52" s="37">
        <v>45292</v>
      </c>
      <c r="B52" s="701" t="s">
        <v>61</v>
      </c>
      <c r="C52" s="463" t="s">
        <v>522</v>
      </c>
      <c r="D52" s="399" t="s">
        <v>352</v>
      </c>
      <c r="E52" s="170"/>
      <c r="F52" s="170"/>
      <c r="G52" s="283"/>
      <c r="H52" s="886"/>
      <c r="I52" s="283"/>
      <c r="J52" s="283"/>
      <c r="K52" s="882"/>
      <c r="L52" s="283"/>
      <c r="M52" s="283"/>
      <c r="N52" s="882"/>
      <c r="O52" s="283"/>
      <c r="P52" s="882"/>
      <c r="Q52" s="283"/>
      <c r="R52" s="172"/>
      <c r="S52" s="283"/>
      <c r="T52" s="274"/>
      <c r="U52" s="172" t="s">
        <v>381</v>
      </c>
      <c r="V52" s="39"/>
    </row>
    <row r="53" spans="1:22" ht="68.25" customHeight="1">
      <c r="A53" s="37">
        <v>45292</v>
      </c>
      <c r="B53" s="688"/>
      <c r="C53" s="441" t="s">
        <v>491</v>
      </c>
      <c r="D53" s="441" t="s">
        <v>359</v>
      </c>
      <c r="E53" s="441"/>
      <c r="F53" s="441"/>
      <c r="G53" s="441" t="s">
        <v>611</v>
      </c>
      <c r="H53" s="877">
        <v>1</v>
      </c>
      <c r="I53" s="171">
        <v>45344</v>
      </c>
      <c r="J53" s="441"/>
      <c r="K53" s="848"/>
      <c r="L53" s="441"/>
      <c r="M53" s="441"/>
      <c r="N53" s="848"/>
      <c r="O53" s="441"/>
      <c r="P53" s="848"/>
      <c r="Q53" s="441"/>
      <c r="R53" s="194"/>
      <c r="S53" s="441"/>
      <c r="T53" s="269"/>
      <c r="U53" s="172" t="s">
        <v>547</v>
      </c>
      <c r="V53" s="39"/>
    </row>
    <row r="54" spans="1:22" ht="33" customHeight="1">
      <c r="A54" s="37">
        <v>45292</v>
      </c>
      <c r="B54" s="738" t="s">
        <v>128</v>
      </c>
      <c r="C54" s="413" t="s">
        <v>530</v>
      </c>
      <c r="D54" s="413" t="s">
        <v>531</v>
      </c>
      <c r="E54" s="413" t="s">
        <v>529</v>
      </c>
      <c r="F54" s="413"/>
      <c r="G54" s="283"/>
      <c r="H54" s="886"/>
      <c r="I54" s="283"/>
      <c r="J54" s="283"/>
      <c r="K54" s="882"/>
      <c r="L54" s="283"/>
      <c r="M54" s="283"/>
      <c r="N54" s="882"/>
      <c r="O54" s="283"/>
      <c r="P54" s="882"/>
      <c r="Q54" s="283"/>
      <c r="R54" s="413" t="s">
        <v>532</v>
      </c>
      <c r="S54" s="283"/>
      <c r="T54" s="274"/>
      <c r="U54" s="172" t="s">
        <v>533</v>
      </c>
      <c r="V54" s="39"/>
    </row>
    <row r="55" spans="1:22" ht="39.75" customHeight="1">
      <c r="A55" s="37">
        <v>45324</v>
      </c>
      <c r="B55" s="700"/>
      <c r="C55" s="394" t="s">
        <v>351</v>
      </c>
      <c r="D55" s="367" t="s">
        <v>352</v>
      </c>
      <c r="E55" s="171"/>
      <c r="F55" s="367"/>
      <c r="G55" s="248"/>
      <c r="H55" s="877"/>
      <c r="I55" s="367"/>
      <c r="J55" s="171" t="s">
        <v>353</v>
      </c>
      <c r="K55" s="848">
        <v>1</v>
      </c>
      <c r="L55" s="171">
        <v>45362</v>
      </c>
      <c r="M55" s="248"/>
      <c r="N55" s="878"/>
      <c r="O55" s="248"/>
      <c r="P55" s="878"/>
      <c r="Q55" s="248"/>
      <c r="R55" s="172"/>
      <c r="S55" s="248"/>
      <c r="T55" s="193"/>
      <c r="U55" s="172" t="s">
        <v>354</v>
      </c>
      <c r="V55" s="39"/>
    </row>
    <row r="56" spans="1:22" ht="41.25" customHeight="1">
      <c r="A56" s="37">
        <v>45352</v>
      </c>
      <c r="B56" s="700"/>
      <c r="C56" s="411" t="s">
        <v>298</v>
      </c>
      <c r="D56" s="408" t="s">
        <v>352</v>
      </c>
      <c r="E56" s="171"/>
      <c r="F56" s="170"/>
      <c r="G56" s="283"/>
      <c r="H56" s="886"/>
      <c r="I56" s="283"/>
      <c r="J56" s="171" t="s">
        <v>476</v>
      </c>
      <c r="K56" s="848">
        <v>1</v>
      </c>
      <c r="L56" s="171">
        <v>45393</v>
      </c>
      <c r="M56" s="283"/>
      <c r="N56" s="882"/>
      <c r="O56" s="283"/>
      <c r="P56" s="882"/>
      <c r="Q56" s="283"/>
      <c r="R56" s="172"/>
      <c r="S56" s="283"/>
      <c r="T56" s="274"/>
      <c r="U56" s="172" t="s">
        <v>475</v>
      </c>
      <c r="V56" s="39"/>
    </row>
    <row r="57" spans="1:22" ht="33.75" customHeight="1">
      <c r="A57" s="37">
        <v>45352</v>
      </c>
      <c r="B57" s="700"/>
      <c r="C57" s="686" t="s">
        <v>491</v>
      </c>
      <c r="D57" s="441" t="s">
        <v>359</v>
      </c>
      <c r="E57" s="171"/>
      <c r="F57" s="413"/>
      <c r="G57" s="283"/>
      <c r="H57" s="886"/>
      <c r="I57" s="283"/>
      <c r="J57" s="171"/>
      <c r="K57" s="848"/>
      <c r="L57" s="171"/>
      <c r="M57" s="283"/>
      <c r="N57" s="882"/>
      <c r="O57" s="283"/>
      <c r="P57" s="882"/>
      <c r="Q57" s="283"/>
      <c r="R57" s="413" t="s">
        <v>528</v>
      </c>
      <c r="S57" s="283"/>
      <c r="T57" s="274"/>
      <c r="U57" s="172" t="s">
        <v>527</v>
      </c>
      <c r="V57" s="39"/>
    </row>
    <row r="58" spans="1:22" ht="28.5" customHeight="1">
      <c r="A58" s="37">
        <v>45383</v>
      </c>
      <c r="B58" s="700"/>
      <c r="C58" s="700"/>
      <c r="D58" s="686" t="s">
        <v>531</v>
      </c>
      <c r="E58" s="171">
        <v>45390</v>
      </c>
      <c r="F58" s="490"/>
      <c r="G58" s="283"/>
      <c r="H58" s="886"/>
      <c r="I58" s="283"/>
      <c r="J58" s="171"/>
      <c r="K58" s="848"/>
      <c r="L58" s="171"/>
      <c r="M58" s="283"/>
      <c r="N58" s="882"/>
      <c r="O58" s="283"/>
      <c r="P58" s="882"/>
      <c r="Q58" s="283"/>
      <c r="R58" s="171">
        <v>45390</v>
      </c>
      <c r="S58" s="283"/>
      <c r="T58" s="274"/>
      <c r="U58" s="172" t="s">
        <v>675</v>
      </c>
      <c r="V58" s="39"/>
    </row>
    <row r="59" spans="1:22" ht="27" customHeight="1">
      <c r="A59" s="37">
        <v>45383</v>
      </c>
      <c r="B59" s="700"/>
      <c r="C59" s="700"/>
      <c r="D59" s="700"/>
      <c r="E59" s="171">
        <v>45394</v>
      </c>
      <c r="F59" s="490"/>
      <c r="G59" s="283"/>
      <c r="H59" s="886"/>
      <c r="I59" s="283"/>
      <c r="J59" s="171"/>
      <c r="K59" s="848"/>
      <c r="L59" s="171"/>
      <c r="M59" s="283"/>
      <c r="N59" s="882"/>
      <c r="O59" s="283"/>
      <c r="P59" s="882"/>
      <c r="Q59" s="283"/>
      <c r="R59" s="171">
        <v>45394</v>
      </c>
      <c r="S59" s="283"/>
      <c r="T59" s="274"/>
      <c r="U59" s="172" t="s">
        <v>675</v>
      </c>
      <c r="V59" s="39"/>
    </row>
    <row r="60" spans="1:22" ht="29.25" customHeight="1">
      <c r="A60" s="37">
        <v>45383</v>
      </c>
      <c r="B60" s="700"/>
      <c r="C60" s="688"/>
      <c r="D60" s="688"/>
      <c r="E60" s="171">
        <v>45404</v>
      </c>
      <c r="F60" s="519"/>
      <c r="G60" s="283"/>
      <c r="H60" s="886"/>
      <c r="I60" s="283"/>
      <c r="J60" s="171"/>
      <c r="K60" s="848"/>
      <c r="L60" s="171"/>
      <c r="M60" s="283"/>
      <c r="N60" s="882"/>
      <c r="O60" s="283"/>
      <c r="P60" s="882"/>
      <c r="Q60" s="283"/>
      <c r="R60" s="171">
        <v>45404</v>
      </c>
      <c r="S60" s="283"/>
      <c r="T60" s="274"/>
      <c r="U60" s="172" t="s">
        <v>675</v>
      </c>
      <c r="V60" s="39"/>
    </row>
    <row r="61" spans="1:22" ht="33.75" customHeight="1">
      <c r="A61" s="37">
        <v>45383</v>
      </c>
      <c r="B61" s="700"/>
      <c r="C61" s="507" t="s">
        <v>356</v>
      </c>
      <c r="D61" s="507" t="s">
        <v>352</v>
      </c>
      <c r="E61" s="171" t="s">
        <v>869</v>
      </c>
      <c r="F61" s="490"/>
      <c r="G61" s="283"/>
      <c r="H61" s="886"/>
      <c r="I61" s="283"/>
      <c r="J61" s="171" t="s">
        <v>712</v>
      </c>
      <c r="K61" s="848">
        <v>1</v>
      </c>
      <c r="L61" s="171"/>
      <c r="M61" s="283"/>
      <c r="N61" s="882"/>
      <c r="O61" s="283"/>
      <c r="P61" s="882"/>
      <c r="Q61" s="283"/>
      <c r="R61" s="490"/>
      <c r="S61" s="283"/>
      <c r="T61" s="274"/>
      <c r="U61" s="172" t="s">
        <v>713</v>
      </c>
      <c r="V61" s="39"/>
    </row>
    <row r="62" spans="1:22" ht="33.75" customHeight="1">
      <c r="A62" s="37">
        <v>45383</v>
      </c>
      <c r="B62" s="700"/>
      <c r="C62" s="686" t="s">
        <v>374</v>
      </c>
      <c r="D62" s="555" t="s">
        <v>352</v>
      </c>
      <c r="E62" s="171">
        <v>45388</v>
      </c>
      <c r="F62" s="555"/>
      <c r="G62" s="283"/>
      <c r="H62" s="886"/>
      <c r="I62" s="283"/>
      <c r="J62" s="171" t="s">
        <v>867</v>
      </c>
      <c r="K62" s="848">
        <v>1</v>
      </c>
      <c r="L62" s="171">
        <v>45474</v>
      </c>
      <c r="M62" s="283"/>
      <c r="N62" s="882"/>
      <c r="O62" s="283"/>
      <c r="P62" s="882"/>
      <c r="Q62" s="283"/>
      <c r="R62" s="593"/>
      <c r="S62" s="283"/>
      <c r="T62" s="274"/>
      <c r="U62" s="172" t="s">
        <v>753</v>
      </c>
      <c r="V62" s="39"/>
    </row>
    <row r="63" spans="1:22" ht="33.75" customHeight="1">
      <c r="A63" s="37">
        <v>45444</v>
      </c>
      <c r="B63" s="688"/>
      <c r="C63" s="688"/>
      <c r="D63" s="556" t="s">
        <v>352</v>
      </c>
      <c r="E63" s="171">
        <v>45462</v>
      </c>
      <c r="F63" s="556"/>
      <c r="G63" s="283"/>
      <c r="H63" s="886"/>
      <c r="I63" s="283"/>
      <c r="J63" s="171" t="s">
        <v>868</v>
      </c>
      <c r="K63" s="848">
        <v>1</v>
      </c>
      <c r="L63" s="171">
        <v>45475</v>
      </c>
      <c r="M63" s="283"/>
      <c r="N63" s="882"/>
      <c r="O63" s="283"/>
      <c r="P63" s="882"/>
      <c r="Q63" s="283"/>
      <c r="R63" s="593"/>
      <c r="S63" s="283"/>
      <c r="T63" s="274"/>
      <c r="U63" s="172" t="s">
        <v>754</v>
      </c>
      <c r="V63" s="39"/>
    </row>
    <row r="64" spans="1:22" ht="53.25" customHeight="1">
      <c r="A64" s="37">
        <v>45324</v>
      </c>
      <c r="B64" s="738" t="s">
        <v>63</v>
      </c>
      <c r="C64" s="463" t="s">
        <v>355</v>
      </c>
      <c r="D64" s="463" t="s">
        <v>352</v>
      </c>
      <c r="E64" s="171">
        <v>45338</v>
      </c>
      <c r="F64" s="463" t="s">
        <v>316</v>
      </c>
      <c r="G64" s="283"/>
      <c r="H64" s="886"/>
      <c r="I64" s="283"/>
      <c r="J64" s="283"/>
      <c r="K64" s="882"/>
      <c r="L64" s="283"/>
      <c r="M64" s="283"/>
      <c r="N64" s="882"/>
      <c r="O64" s="283"/>
      <c r="P64" s="882"/>
      <c r="Q64" s="283"/>
      <c r="R64" s="172" t="s">
        <v>815</v>
      </c>
      <c r="S64" s="283"/>
      <c r="T64" s="274"/>
      <c r="U64" s="172" t="s">
        <v>816</v>
      </c>
      <c r="V64" s="39"/>
    </row>
    <row r="65" spans="1:22" ht="31.5" customHeight="1" thickBot="1">
      <c r="A65" s="216">
        <v>45324</v>
      </c>
      <c r="B65" s="739"/>
      <c r="C65" s="467" t="s">
        <v>272</v>
      </c>
      <c r="D65" s="467" t="s">
        <v>352</v>
      </c>
      <c r="E65" s="217">
        <v>45334</v>
      </c>
      <c r="F65" s="467"/>
      <c r="G65" s="217" t="s">
        <v>498</v>
      </c>
      <c r="H65" s="894">
        <v>1</v>
      </c>
      <c r="I65" s="217">
        <v>45334</v>
      </c>
      <c r="J65" s="488"/>
      <c r="K65" s="896"/>
      <c r="L65" s="488"/>
      <c r="M65" s="488"/>
      <c r="N65" s="896"/>
      <c r="O65" s="488"/>
      <c r="P65" s="896"/>
      <c r="Q65" s="488"/>
      <c r="R65" s="488"/>
      <c r="S65" s="488"/>
      <c r="T65" s="217">
        <v>45334</v>
      </c>
      <c r="U65" s="51" t="s">
        <v>663</v>
      </c>
      <c r="V65" s="52"/>
    </row>
    <row r="66" spans="1:22" ht="41.25" hidden="1" customHeight="1">
      <c r="A66" s="196"/>
      <c r="B66" s="197"/>
      <c r="C66" s="142"/>
      <c r="D66" s="142"/>
      <c r="E66" s="198"/>
      <c r="F66" s="142"/>
      <c r="G66" s="199"/>
      <c r="H66" s="887"/>
      <c r="I66" s="199"/>
      <c r="J66" s="199"/>
      <c r="K66" s="884"/>
      <c r="L66" s="199"/>
      <c r="M66" s="199"/>
      <c r="N66" s="884"/>
      <c r="O66" s="199"/>
      <c r="P66" s="884"/>
      <c r="Q66" s="199"/>
      <c r="R66" s="199"/>
      <c r="S66" s="199"/>
      <c r="T66" s="199"/>
      <c r="U66" s="143"/>
      <c r="V66" s="143"/>
    </row>
    <row r="67" spans="1:22" s="873" customFormat="1" ht="53.25" hidden="1" customHeight="1">
      <c r="A67" s="843"/>
      <c r="B67" s="843" t="s">
        <v>964</v>
      </c>
      <c r="C67" s="843"/>
      <c r="D67" s="843"/>
      <c r="E67" s="843"/>
      <c r="F67" s="843"/>
      <c r="G67" s="843"/>
      <c r="H67" s="895">
        <f>SUM(H7:H65)</f>
        <v>7</v>
      </c>
      <c r="I67" s="843"/>
      <c r="J67" s="843"/>
      <c r="K67" s="843">
        <f>SUM(K7:K65)</f>
        <v>15</v>
      </c>
      <c r="L67" s="843"/>
      <c r="M67" s="843"/>
      <c r="N67" s="843">
        <f>SUM(N7:N65)</f>
        <v>4</v>
      </c>
      <c r="O67" s="843"/>
      <c r="P67" s="843">
        <f>SUM(P7:P65)</f>
        <v>0</v>
      </c>
      <c r="Q67" s="843"/>
      <c r="R67" s="843"/>
      <c r="S67" s="843"/>
      <c r="T67" s="843"/>
      <c r="U67" s="843"/>
      <c r="V67" s="843"/>
    </row>
  </sheetData>
  <mergeCells count="33">
    <mergeCell ref="C62:C63"/>
    <mergeCell ref="B64:B65"/>
    <mergeCell ref="A2:V2"/>
    <mergeCell ref="G4:I4"/>
    <mergeCell ref="J4:L4"/>
    <mergeCell ref="M4:Q4"/>
    <mergeCell ref="A3:A5"/>
    <mergeCell ref="B3:B5"/>
    <mergeCell ref="C3:C5"/>
    <mergeCell ref="D3:D5"/>
    <mergeCell ref="E3:E5"/>
    <mergeCell ref="F3:F5"/>
    <mergeCell ref="G3:V3"/>
    <mergeCell ref="R4:S4"/>
    <mergeCell ref="B54:B63"/>
    <mergeCell ref="U4:U5"/>
    <mergeCell ref="V4:V5"/>
    <mergeCell ref="A6:V6"/>
    <mergeCell ref="B25:B26"/>
    <mergeCell ref="B22:B24"/>
    <mergeCell ref="B7:B9"/>
    <mergeCell ref="C8:C9"/>
    <mergeCell ref="B30:B32"/>
    <mergeCell ref="B10:B15"/>
    <mergeCell ref="B43:B46"/>
    <mergeCell ref="D58:D60"/>
    <mergeCell ref="B16:B20"/>
    <mergeCell ref="C18:C19"/>
    <mergeCell ref="B27:B29"/>
    <mergeCell ref="B52:B53"/>
    <mergeCell ref="B33:B34"/>
    <mergeCell ref="B47:B48"/>
    <mergeCell ref="C57:C60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322"/>
  <sheetViews>
    <sheetView view="pageBreakPreview" zoomScale="96" zoomScaleSheetLayoutView="96" workbookViewId="0">
      <pane ySplit="5" topLeftCell="A6" activePane="bottomLeft" state="frozen"/>
      <selection pane="bottomLeft" activeCell="D3" sqref="D3:D5"/>
    </sheetView>
  </sheetViews>
  <sheetFormatPr defaultRowHeight="12.75"/>
  <cols>
    <col min="1" max="1" width="8.7109375" style="26" customWidth="1"/>
    <col min="2" max="2" width="24" style="1" customWidth="1"/>
    <col min="3" max="3" width="22.28515625" style="136" customWidth="1"/>
    <col min="4" max="4" width="15.7109375" style="146" customWidth="1"/>
    <col min="5" max="5" width="12.42578125" style="136" customWidth="1"/>
    <col min="6" max="6" width="10.85546875" style="26" customWidth="1"/>
    <col min="7" max="7" width="10.7109375" style="1" customWidth="1"/>
    <col min="8" max="8" width="9.28515625" style="901" hidden="1" customWidth="1"/>
    <col min="9" max="9" width="11" style="1" customWidth="1"/>
    <col min="10" max="10" width="12.28515625" style="1" customWidth="1"/>
    <col min="11" max="11" width="9" style="901" hidden="1" customWidth="1"/>
    <col min="12" max="12" width="11.7109375" style="1" customWidth="1"/>
    <col min="13" max="13" width="10.85546875" style="1" customWidth="1"/>
    <col min="14" max="14" width="10.85546875" style="901" hidden="1" customWidth="1"/>
    <col min="15" max="15" width="7.140625" style="1" customWidth="1"/>
    <col min="16" max="16" width="7.140625" style="901" hidden="1" customWidth="1"/>
    <col min="17" max="17" width="7" style="1" customWidth="1"/>
    <col min="18" max="18" width="9.42578125" style="5" customWidth="1"/>
    <col min="19" max="19" width="7.28515625" style="5" customWidth="1"/>
    <col min="20" max="20" width="11" style="1" customWidth="1"/>
    <col min="21" max="21" width="59.42578125" style="1" customWidth="1"/>
    <col min="22" max="22" width="15.7109375" style="130" customWidth="1"/>
    <col min="23" max="23" width="9.140625" style="1"/>
    <col min="24" max="24" width="26" style="1" customWidth="1"/>
    <col min="25" max="16384" width="9.140625" style="1"/>
  </cols>
  <sheetData>
    <row r="1" spans="1:24" ht="20.25">
      <c r="U1" s="751" t="s">
        <v>20</v>
      </c>
      <c r="V1" s="752"/>
    </row>
    <row r="2" spans="1:24" ht="21" thickBot="1">
      <c r="A2" s="668" t="s">
        <v>263</v>
      </c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  <c r="S2" s="758"/>
      <c r="T2" s="758"/>
      <c r="U2" s="758"/>
      <c r="V2" s="758"/>
    </row>
    <row r="3" spans="1:24" ht="12.75" customHeight="1" thickTop="1">
      <c r="A3" s="765" t="s">
        <v>66</v>
      </c>
      <c r="B3" s="761" t="s">
        <v>65</v>
      </c>
      <c r="C3" s="759" t="s">
        <v>67</v>
      </c>
      <c r="D3" s="759" t="s">
        <v>12</v>
      </c>
      <c r="E3" s="759" t="s">
        <v>68</v>
      </c>
      <c r="F3" s="759" t="s">
        <v>69</v>
      </c>
      <c r="G3" s="759" t="s">
        <v>80</v>
      </c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60"/>
    </row>
    <row r="4" spans="1:24" ht="12.75" customHeight="1">
      <c r="A4" s="766"/>
      <c r="B4" s="674"/>
      <c r="C4" s="762"/>
      <c r="D4" s="762"/>
      <c r="E4" s="762"/>
      <c r="F4" s="764"/>
      <c r="G4" s="756" t="s">
        <v>70</v>
      </c>
      <c r="H4" s="680"/>
      <c r="I4" s="756"/>
      <c r="J4" s="756" t="s">
        <v>73</v>
      </c>
      <c r="K4" s="680"/>
      <c r="L4" s="756"/>
      <c r="M4" s="756" t="s">
        <v>74</v>
      </c>
      <c r="N4" s="680"/>
      <c r="O4" s="756"/>
      <c r="P4" s="680"/>
      <c r="Q4" s="756"/>
      <c r="R4" s="756" t="s">
        <v>78</v>
      </c>
      <c r="S4" s="756"/>
      <c r="T4" s="150" t="s">
        <v>10</v>
      </c>
      <c r="U4" s="756" t="s">
        <v>9</v>
      </c>
      <c r="V4" s="910" t="s">
        <v>79</v>
      </c>
    </row>
    <row r="5" spans="1:24" ht="81.75" customHeight="1" thickBot="1">
      <c r="A5" s="767"/>
      <c r="B5" s="675"/>
      <c r="C5" s="763"/>
      <c r="D5" s="763"/>
      <c r="E5" s="763"/>
      <c r="F5" s="678"/>
      <c r="G5" s="152" t="s">
        <v>71</v>
      </c>
      <c r="H5" s="899"/>
      <c r="I5" s="153" t="s">
        <v>72</v>
      </c>
      <c r="J5" s="152" t="s">
        <v>71</v>
      </c>
      <c r="K5" s="899"/>
      <c r="L5" s="153" t="s">
        <v>72</v>
      </c>
      <c r="M5" s="153" t="s">
        <v>75</v>
      </c>
      <c r="N5" s="883"/>
      <c r="O5" s="153" t="s">
        <v>76</v>
      </c>
      <c r="P5" s="883"/>
      <c r="Q5" s="153" t="s">
        <v>77</v>
      </c>
      <c r="R5" s="153" t="s">
        <v>11</v>
      </c>
      <c r="S5" s="153" t="s">
        <v>11</v>
      </c>
      <c r="T5" s="153" t="s">
        <v>11</v>
      </c>
      <c r="U5" s="757"/>
      <c r="V5" s="911"/>
    </row>
    <row r="6" spans="1:24" ht="24" customHeight="1" thickBot="1">
      <c r="A6" s="753" t="s">
        <v>98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  <c r="V6" s="755"/>
    </row>
    <row r="7" spans="1:24" ht="30.75" customHeight="1">
      <c r="A7" s="222">
        <v>45292</v>
      </c>
      <c r="B7" s="702" t="s">
        <v>109</v>
      </c>
      <c r="C7" s="155" t="s">
        <v>275</v>
      </c>
      <c r="D7" s="155" t="s">
        <v>276</v>
      </c>
      <c r="E7" s="62">
        <v>45314</v>
      </c>
      <c r="F7" s="202"/>
      <c r="G7" s="141"/>
      <c r="H7" s="846"/>
      <c r="I7" s="141"/>
      <c r="J7" s="202"/>
      <c r="K7" s="846"/>
      <c r="L7" s="141"/>
      <c r="M7" s="141"/>
      <c r="N7" s="846"/>
      <c r="O7" s="141"/>
      <c r="P7" s="846"/>
      <c r="Q7" s="141"/>
      <c r="R7" s="141"/>
      <c r="S7" s="141"/>
      <c r="T7" s="35"/>
      <c r="U7" s="35" t="s">
        <v>283</v>
      </c>
      <c r="V7" s="223"/>
      <c r="X7" s="143"/>
    </row>
    <row r="8" spans="1:24" ht="27.75" customHeight="1">
      <c r="A8" s="224">
        <v>45292</v>
      </c>
      <c r="B8" s="700"/>
      <c r="C8" s="686" t="s">
        <v>277</v>
      </c>
      <c r="D8" s="366" t="s">
        <v>280</v>
      </c>
      <c r="E8" s="127" t="s">
        <v>278</v>
      </c>
      <c r="F8" s="151"/>
      <c r="G8" s="161"/>
      <c r="H8" s="847"/>
      <c r="I8" s="161"/>
      <c r="J8" s="151"/>
      <c r="K8" s="847"/>
      <c r="L8" s="161"/>
      <c r="M8" s="161"/>
      <c r="N8" s="847"/>
      <c r="O8" s="161"/>
      <c r="P8" s="847"/>
      <c r="Q8" s="161"/>
      <c r="R8" s="56"/>
      <c r="S8" s="56"/>
      <c r="T8" s="125"/>
      <c r="U8" s="125" t="s">
        <v>282</v>
      </c>
      <c r="V8" s="225"/>
      <c r="X8" s="143"/>
    </row>
    <row r="9" spans="1:24" ht="27.75" customHeight="1">
      <c r="A9" s="224">
        <v>45352</v>
      </c>
      <c r="B9" s="700"/>
      <c r="C9" s="736"/>
      <c r="D9" s="383" t="s">
        <v>280</v>
      </c>
      <c r="E9" s="299" t="s">
        <v>421</v>
      </c>
      <c r="F9" s="267" t="s">
        <v>295</v>
      </c>
      <c r="G9" s="390"/>
      <c r="H9" s="847"/>
      <c r="I9" s="390"/>
      <c r="J9" s="267"/>
      <c r="K9" s="847"/>
      <c r="L9" s="390"/>
      <c r="M9" s="390"/>
      <c r="N9" s="847"/>
      <c r="O9" s="390"/>
      <c r="P9" s="847"/>
      <c r="Q9" s="390"/>
      <c r="R9" s="248"/>
      <c r="S9" s="248"/>
      <c r="T9" s="275"/>
      <c r="U9" s="275" t="s">
        <v>394</v>
      </c>
      <c r="V9" s="225" t="s">
        <v>422</v>
      </c>
      <c r="X9" s="143"/>
    </row>
    <row r="10" spans="1:24" ht="27" customHeight="1">
      <c r="A10" s="224">
        <v>45352</v>
      </c>
      <c r="B10" s="700"/>
      <c r="C10" s="736"/>
      <c r="D10" s="392" t="s">
        <v>280</v>
      </c>
      <c r="E10" s="299">
        <v>45370</v>
      </c>
      <c r="F10" s="267" t="s">
        <v>445</v>
      </c>
      <c r="G10" s="390"/>
      <c r="H10" s="847"/>
      <c r="I10" s="390"/>
      <c r="J10" s="267"/>
      <c r="K10" s="847"/>
      <c r="L10" s="390"/>
      <c r="M10" s="390"/>
      <c r="N10" s="847"/>
      <c r="O10" s="390"/>
      <c r="P10" s="847"/>
      <c r="Q10" s="390"/>
      <c r="R10" s="248"/>
      <c r="S10" s="248"/>
      <c r="T10" s="275"/>
      <c r="U10" s="275" t="s">
        <v>346</v>
      </c>
      <c r="V10" s="225"/>
      <c r="X10" s="143"/>
    </row>
    <row r="11" spans="1:24" ht="26.25" customHeight="1">
      <c r="A11" s="224">
        <v>45352</v>
      </c>
      <c r="B11" s="700"/>
      <c r="C11" s="736"/>
      <c r="D11" s="394" t="s">
        <v>280</v>
      </c>
      <c r="E11" s="299">
        <v>45376</v>
      </c>
      <c r="F11" s="267" t="s">
        <v>456</v>
      </c>
      <c r="G11" s="390"/>
      <c r="H11" s="847"/>
      <c r="I11" s="390"/>
      <c r="J11" s="267"/>
      <c r="K11" s="847"/>
      <c r="L11" s="390"/>
      <c r="M11" s="390"/>
      <c r="N11" s="847"/>
      <c r="O11" s="390"/>
      <c r="P11" s="847"/>
      <c r="Q11" s="390"/>
      <c r="R11" s="248"/>
      <c r="S11" s="248"/>
      <c r="T11" s="275"/>
      <c r="U11" s="275" t="s">
        <v>346</v>
      </c>
      <c r="V11" s="225"/>
      <c r="X11" s="143"/>
    </row>
    <row r="12" spans="1:24" ht="53.25" customHeight="1">
      <c r="A12" s="224">
        <v>45383</v>
      </c>
      <c r="B12" s="700"/>
      <c r="C12" s="688"/>
      <c r="D12" s="490" t="s">
        <v>280</v>
      </c>
      <c r="E12" s="497" t="s">
        <v>692</v>
      </c>
      <c r="F12" s="496"/>
      <c r="G12" s="498"/>
      <c r="H12" s="847"/>
      <c r="I12" s="498"/>
      <c r="J12" s="493"/>
      <c r="K12" s="847"/>
      <c r="L12" s="498"/>
      <c r="M12" s="498"/>
      <c r="N12" s="847"/>
      <c r="O12" s="498"/>
      <c r="P12" s="847"/>
      <c r="Q12" s="498"/>
      <c r="R12" s="248"/>
      <c r="S12" s="248"/>
      <c r="T12" s="499"/>
      <c r="U12" s="275" t="s">
        <v>693</v>
      </c>
      <c r="V12" s="225" t="s">
        <v>813</v>
      </c>
      <c r="X12" s="143"/>
    </row>
    <row r="13" spans="1:24" ht="38.25" customHeight="1">
      <c r="A13" s="224">
        <v>45383</v>
      </c>
      <c r="B13" s="688"/>
      <c r="C13" s="501" t="s">
        <v>374</v>
      </c>
      <c r="D13" s="495" t="s">
        <v>289</v>
      </c>
      <c r="E13" s="497">
        <v>45401</v>
      </c>
      <c r="F13" s="496" t="s">
        <v>316</v>
      </c>
      <c r="G13" s="498"/>
      <c r="H13" s="847"/>
      <c r="I13" s="498"/>
      <c r="J13" s="496"/>
      <c r="K13" s="847"/>
      <c r="L13" s="498"/>
      <c r="M13" s="498"/>
      <c r="N13" s="847"/>
      <c r="O13" s="498"/>
      <c r="P13" s="847"/>
      <c r="Q13" s="498"/>
      <c r="R13" s="248"/>
      <c r="S13" s="248"/>
      <c r="T13" s="499"/>
      <c r="U13" s="499" t="s">
        <v>696</v>
      </c>
      <c r="V13" s="225"/>
      <c r="X13" s="143"/>
    </row>
    <row r="14" spans="1:24" ht="26.25" customHeight="1">
      <c r="A14" s="224">
        <v>45292</v>
      </c>
      <c r="B14" s="701" t="s">
        <v>219</v>
      </c>
      <c r="C14" s="686" t="s">
        <v>279</v>
      </c>
      <c r="D14" s="452" t="s">
        <v>280</v>
      </c>
      <c r="E14" s="299">
        <v>45306</v>
      </c>
      <c r="F14" s="453"/>
      <c r="G14" s="390"/>
      <c r="H14" s="847"/>
      <c r="I14" s="390"/>
      <c r="J14" s="453"/>
      <c r="K14" s="847"/>
      <c r="L14" s="390"/>
      <c r="M14" s="390"/>
      <c r="N14" s="847"/>
      <c r="O14" s="390"/>
      <c r="P14" s="847"/>
      <c r="Q14" s="390"/>
      <c r="R14" s="248"/>
      <c r="S14" s="248"/>
      <c r="T14" s="275"/>
      <c r="U14" s="275" t="s">
        <v>332</v>
      </c>
      <c r="V14" s="225"/>
      <c r="X14" s="143"/>
    </row>
    <row r="15" spans="1:24" ht="23.25" customHeight="1">
      <c r="A15" s="37">
        <v>45292</v>
      </c>
      <c r="B15" s="700"/>
      <c r="C15" s="736"/>
      <c r="D15" s="452" t="s">
        <v>280</v>
      </c>
      <c r="E15" s="171">
        <v>45314</v>
      </c>
      <c r="F15" s="171"/>
      <c r="G15" s="248"/>
      <c r="H15" s="848"/>
      <c r="I15" s="248"/>
      <c r="J15" s="248"/>
      <c r="K15" s="848"/>
      <c r="L15" s="248"/>
      <c r="M15" s="248"/>
      <c r="N15" s="848"/>
      <c r="O15" s="248"/>
      <c r="P15" s="848"/>
      <c r="Q15" s="248"/>
      <c r="R15" s="248"/>
      <c r="S15" s="248"/>
      <c r="T15" s="248"/>
      <c r="U15" s="172" t="s">
        <v>633</v>
      </c>
      <c r="V15" s="43"/>
    </row>
    <row r="16" spans="1:24" ht="26.25" customHeight="1">
      <c r="A16" s="37">
        <v>45323</v>
      </c>
      <c r="B16" s="700"/>
      <c r="C16" s="736"/>
      <c r="D16" s="452" t="s">
        <v>280</v>
      </c>
      <c r="E16" s="28">
        <v>45334</v>
      </c>
      <c r="F16" s="28"/>
      <c r="G16" s="56"/>
      <c r="H16" s="848"/>
      <c r="I16" s="56"/>
      <c r="J16" s="56"/>
      <c r="K16" s="848"/>
      <c r="L16" s="56"/>
      <c r="M16" s="56"/>
      <c r="N16" s="848"/>
      <c r="O16" s="56"/>
      <c r="P16" s="848"/>
      <c r="Q16" s="56"/>
      <c r="R16" s="56"/>
      <c r="S16" s="56"/>
      <c r="T16" s="56"/>
      <c r="U16" s="38" t="s">
        <v>281</v>
      </c>
      <c r="V16" s="43"/>
    </row>
    <row r="17" spans="1:22" ht="26.25" customHeight="1">
      <c r="A17" s="37">
        <v>45324</v>
      </c>
      <c r="B17" s="700"/>
      <c r="C17" s="736"/>
      <c r="D17" s="369" t="s">
        <v>280</v>
      </c>
      <c r="E17" s="171">
        <v>45342</v>
      </c>
      <c r="F17" s="171"/>
      <c r="G17" s="248"/>
      <c r="H17" s="848"/>
      <c r="I17" s="248"/>
      <c r="J17" s="248"/>
      <c r="K17" s="848"/>
      <c r="L17" s="248"/>
      <c r="M17" s="248"/>
      <c r="N17" s="848"/>
      <c r="O17" s="248"/>
      <c r="P17" s="848"/>
      <c r="Q17" s="248"/>
      <c r="R17" s="248"/>
      <c r="S17" s="248"/>
      <c r="T17" s="248"/>
      <c r="U17" s="172" t="s">
        <v>340</v>
      </c>
      <c r="V17" s="43"/>
    </row>
    <row r="18" spans="1:22" ht="20.25" customHeight="1">
      <c r="A18" s="37">
        <v>45323</v>
      </c>
      <c r="B18" s="700"/>
      <c r="C18" s="736"/>
      <c r="D18" s="452" t="s">
        <v>280</v>
      </c>
      <c r="E18" s="171">
        <v>45344</v>
      </c>
      <c r="F18" s="171"/>
      <c r="G18" s="248"/>
      <c r="H18" s="848"/>
      <c r="I18" s="248"/>
      <c r="J18" s="248"/>
      <c r="K18" s="848"/>
      <c r="L18" s="248"/>
      <c r="M18" s="248"/>
      <c r="N18" s="848"/>
      <c r="O18" s="248"/>
      <c r="P18" s="848"/>
      <c r="Q18" s="248"/>
      <c r="R18" s="248"/>
      <c r="S18" s="248"/>
      <c r="T18" s="248"/>
      <c r="U18" s="172" t="s">
        <v>640</v>
      </c>
      <c r="V18" s="43"/>
    </row>
    <row r="19" spans="1:22" ht="26.25" customHeight="1">
      <c r="A19" s="37">
        <v>45324</v>
      </c>
      <c r="B19" s="700"/>
      <c r="C19" s="708"/>
      <c r="D19" s="369" t="s">
        <v>280</v>
      </c>
      <c r="E19" s="171">
        <v>45349</v>
      </c>
      <c r="F19" s="171"/>
      <c r="G19" s="248"/>
      <c r="H19" s="848"/>
      <c r="I19" s="248"/>
      <c r="J19" s="248"/>
      <c r="K19" s="848"/>
      <c r="L19" s="248"/>
      <c r="M19" s="248"/>
      <c r="N19" s="848"/>
      <c r="O19" s="248"/>
      <c r="P19" s="848"/>
      <c r="Q19" s="248"/>
      <c r="R19" s="248"/>
      <c r="S19" s="248"/>
      <c r="T19" s="248"/>
      <c r="U19" s="172" t="s">
        <v>341</v>
      </c>
      <c r="V19" s="43"/>
    </row>
    <row r="20" spans="1:22" ht="30" customHeight="1">
      <c r="A20" s="37">
        <v>45323</v>
      </c>
      <c r="B20" s="700"/>
      <c r="C20" s="175" t="s">
        <v>638</v>
      </c>
      <c r="D20" s="449" t="s">
        <v>289</v>
      </c>
      <c r="E20" s="171"/>
      <c r="F20" s="171"/>
      <c r="G20" s="248"/>
      <c r="H20" s="848"/>
      <c r="I20" s="248"/>
      <c r="J20" s="248"/>
      <c r="K20" s="848"/>
      <c r="L20" s="248"/>
      <c r="M20" s="248"/>
      <c r="N20" s="848"/>
      <c r="O20" s="248"/>
      <c r="P20" s="848"/>
      <c r="Q20" s="248"/>
      <c r="R20" s="248"/>
      <c r="S20" s="248"/>
      <c r="T20" s="248"/>
      <c r="U20" s="172" t="s">
        <v>639</v>
      </c>
      <c r="V20" s="43"/>
    </row>
    <row r="21" spans="1:22" ht="27.75" customHeight="1">
      <c r="A21" s="37">
        <v>45352</v>
      </c>
      <c r="B21" s="700"/>
      <c r="C21" s="723" t="s">
        <v>279</v>
      </c>
      <c r="D21" s="452" t="s">
        <v>280</v>
      </c>
      <c r="E21" s="171" t="s">
        <v>634</v>
      </c>
      <c r="F21" s="171" t="s">
        <v>635</v>
      </c>
      <c r="G21" s="248"/>
      <c r="H21" s="848"/>
      <c r="I21" s="248"/>
      <c r="J21" s="248"/>
      <c r="K21" s="848"/>
      <c r="L21" s="248"/>
      <c r="M21" s="248"/>
      <c r="N21" s="848"/>
      <c r="O21" s="248"/>
      <c r="P21" s="848"/>
      <c r="Q21" s="248"/>
      <c r="R21" s="248"/>
      <c r="S21" s="248"/>
      <c r="T21" s="248"/>
      <c r="U21" s="172" t="s">
        <v>394</v>
      </c>
      <c r="V21" s="43" t="s">
        <v>636</v>
      </c>
    </row>
    <row r="22" spans="1:22" ht="30" customHeight="1">
      <c r="A22" s="37">
        <v>45352</v>
      </c>
      <c r="B22" s="700"/>
      <c r="C22" s="743"/>
      <c r="D22" s="396" t="s">
        <v>280</v>
      </c>
      <c r="E22" s="171" t="s">
        <v>457</v>
      </c>
      <c r="F22" s="171"/>
      <c r="G22" s="248"/>
      <c r="H22" s="848"/>
      <c r="I22" s="248"/>
      <c r="J22" s="248" t="s">
        <v>637</v>
      </c>
      <c r="K22" s="848">
        <v>1</v>
      </c>
      <c r="L22" s="248"/>
      <c r="M22" s="248"/>
      <c r="N22" s="848"/>
      <c r="O22" s="248"/>
      <c r="P22" s="848"/>
      <c r="Q22" s="248"/>
      <c r="R22" s="248"/>
      <c r="S22" s="248"/>
      <c r="T22" s="248"/>
      <c r="U22" s="172" t="s">
        <v>459</v>
      </c>
      <c r="V22" s="43" t="s">
        <v>458</v>
      </c>
    </row>
    <row r="23" spans="1:22" ht="19.5" customHeight="1">
      <c r="A23" s="37">
        <v>45352</v>
      </c>
      <c r="B23" s="700"/>
      <c r="C23" s="743"/>
      <c r="D23" s="452" t="s">
        <v>280</v>
      </c>
      <c r="E23" s="171">
        <v>45373</v>
      </c>
      <c r="F23" s="171"/>
      <c r="G23" s="248"/>
      <c r="H23" s="848"/>
      <c r="I23" s="248"/>
      <c r="J23" s="248"/>
      <c r="K23" s="848"/>
      <c r="L23" s="248"/>
      <c r="M23" s="248"/>
      <c r="N23" s="848"/>
      <c r="O23" s="248"/>
      <c r="P23" s="848"/>
      <c r="Q23" s="248"/>
      <c r="R23" s="248"/>
      <c r="S23" s="248"/>
      <c r="T23" s="248"/>
      <c r="U23" s="172" t="s">
        <v>641</v>
      </c>
      <c r="V23" s="43"/>
    </row>
    <row r="24" spans="1:22" ht="29.25" customHeight="1">
      <c r="A24" s="37">
        <v>45352</v>
      </c>
      <c r="B24" s="700"/>
      <c r="C24" s="743"/>
      <c r="D24" s="412" t="s">
        <v>280</v>
      </c>
      <c r="E24" s="171">
        <v>45377</v>
      </c>
      <c r="F24" s="171" t="s">
        <v>484</v>
      </c>
      <c r="G24" s="248"/>
      <c r="H24" s="848"/>
      <c r="I24" s="248"/>
      <c r="J24" s="248"/>
      <c r="K24" s="848"/>
      <c r="L24" s="248"/>
      <c r="M24" s="248"/>
      <c r="N24" s="848"/>
      <c r="O24" s="248"/>
      <c r="P24" s="848"/>
      <c r="Q24" s="248"/>
      <c r="R24" s="248"/>
      <c r="S24" s="248"/>
      <c r="T24" s="248"/>
      <c r="U24" s="133" t="s">
        <v>485</v>
      </c>
      <c r="V24" s="43"/>
    </row>
    <row r="25" spans="1:22" ht="30" customHeight="1">
      <c r="A25" s="37">
        <v>45352</v>
      </c>
      <c r="B25" s="700"/>
      <c r="C25" s="744"/>
      <c r="D25" s="412" t="s">
        <v>280</v>
      </c>
      <c r="E25" s="171">
        <v>45380</v>
      </c>
      <c r="F25" s="171" t="s">
        <v>486</v>
      </c>
      <c r="G25" s="248"/>
      <c r="H25" s="848"/>
      <c r="I25" s="248"/>
      <c r="J25" s="248"/>
      <c r="K25" s="848"/>
      <c r="L25" s="248"/>
      <c r="M25" s="248"/>
      <c r="N25" s="848"/>
      <c r="O25" s="248"/>
      <c r="P25" s="848"/>
      <c r="Q25" s="248"/>
      <c r="R25" s="248"/>
      <c r="S25" s="248"/>
      <c r="T25" s="248"/>
      <c r="U25" s="305" t="s">
        <v>487</v>
      </c>
      <c r="V25" s="43"/>
    </row>
    <row r="26" spans="1:22" ht="30" customHeight="1">
      <c r="A26" s="37">
        <v>45352</v>
      </c>
      <c r="B26" s="700"/>
      <c r="C26" s="723" t="s">
        <v>374</v>
      </c>
      <c r="D26" s="449" t="s">
        <v>289</v>
      </c>
      <c r="E26" s="171"/>
      <c r="F26" s="171"/>
      <c r="G26" s="248"/>
      <c r="H26" s="848"/>
      <c r="I26" s="248"/>
      <c r="J26" s="248"/>
      <c r="K26" s="848"/>
      <c r="L26" s="248"/>
      <c r="M26" s="248"/>
      <c r="N26" s="848"/>
      <c r="O26" s="248"/>
      <c r="P26" s="848"/>
      <c r="Q26" s="248"/>
      <c r="R26" s="248"/>
      <c r="S26" s="248"/>
      <c r="T26" s="248"/>
      <c r="U26" s="305" t="s">
        <v>509</v>
      </c>
      <c r="V26" s="43"/>
    </row>
    <row r="27" spans="1:22" ht="40.5" customHeight="1">
      <c r="A27" s="37">
        <v>45383</v>
      </c>
      <c r="B27" s="700"/>
      <c r="C27" s="700"/>
      <c r="D27" s="500" t="s">
        <v>289</v>
      </c>
      <c r="E27" s="171"/>
      <c r="F27" s="171" t="s">
        <v>347</v>
      </c>
      <c r="G27" s="248"/>
      <c r="H27" s="848"/>
      <c r="I27" s="248"/>
      <c r="J27" s="248"/>
      <c r="K27" s="848"/>
      <c r="L27" s="248"/>
      <c r="M27" s="248"/>
      <c r="N27" s="848"/>
      <c r="O27" s="248"/>
      <c r="P27" s="848"/>
      <c r="Q27" s="248"/>
      <c r="R27" s="248"/>
      <c r="S27" s="248"/>
      <c r="T27" s="248"/>
      <c r="U27" s="305" t="s">
        <v>700</v>
      </c>
      <c r="V27" s="43"/>
    </row>
    <row r="28" spans="1:22" ht="28.5" customHeight="1">
      <c r="A28" s="37">
        <v>45383</v>
      </c>
      <c r="B28" s="700"/>
      <c r="C28" s="688"/>
      <c r="D28" s="557" t="s">
        <v>289</v>
      </c>
      <c r="E28" s="171"/>
      <c r="F28" s="285" t="s">
        <v>768</v>
      </c>
      <c r="G28" s="248"/>
      <c r="H28" s="848"/>
      <c r="I28" s="248"/>
      <c r="J28" s="248"/>
      <c r="K28" s="848"/>
      <c r="L28" s="248"/>
      <c r="M28" s="248"/>
      <c r="N28" s="848"/>
      <c r="O28" s="248"/>
      <c r="P28" s="848"/>
      <c r="Q28" s="248"/>
      <c r="R28" s="248"/>
      <c r="S28" s="248"/>
      <c r="T28" s="248"/>
      <c r="U28" s="305" t="s">
        <v>767</v>
      </c>
      <c r="V28" s="43"/>
    </row>
    <row r="29" spans="1:22" ht="18" customHeight="1">
      <c r="A29" s="37">
        <v>45383</v>
      </c>
      <c r="B29" s="700"/>
      <c r="C29" s="723" t="s">
        <v>279</v>
      </c>
      <c r="D29" s="557" t="s">
        <v>289</v>
      </c>
      <c r="E29" s="171">
        <v>45385</v>
      </c>
      <c r="F29" s="171"/>
      <c r="G29" s="248"/>
      <c r="H29" s="848"/>
      <c r="I29" s="248"/>
      <c r="J29" s="248"/>
      <c r="K29" s="848"/>
      <c r="L29" s="248"/>
      <c r="M29" s="248"/>
      <c r="N29" s="848"/>
      <c r="O29" s="248"/>
      <c r="P29" s="848"/>
      <c r="Q29" s="248"/>
      <c r="R29" s="248"/>
      <c r="S29" s="248"/>
      <c r="T29" s="248"/>
      <c r="U29" s="305" t="s">
        <v>766</v>
      </c>
      <c r="V29" s="43"/>
    </row>
    <row r="30" spans="1:22" ht="25.5" customHeight="1">
      <c r="A30" s="37">
        <v>45383</v>
      </c>
      <c r="B30" s="700"/>
      <c r="C30" s="700"/>
      <c r="D30" s="557" t="s">
        <v>289</v>
      </c>
      <c r="E30" s="171">
        <v>45427</v>
      </c>
      <c r="F30" s="171"/>
      <c r="G30" s="248"/>
      <c r="H30" s="848"/>
      <c r="I30" s="248"/>
      <c r="J30" s="248"/>
      <c r="K30" s="848"/>
      <c r="L30" s="248"/>
      <c r="M30" s="248"/>
      <c r="N30" s="848"/>
      <c r="O30" s="248"/>
      <c r="P30" s="848"/>
      <c r="Q30" s="248"/>
      <c r="R30" s="248"/>
      <c r="S30" s="248"/>
      <c r="T30" s="248"/>
      <c r="U30" s="305" t="s">
        <v>769</v>
      </c>
      <c r="V30" s="43"/>
    </row>
    <row r="31" spans="1:22" ht="32.25" customHeight="1">
      <c r="A31" s="37">
        <v>45383</v>
      </c>
      <c r="B31" s="700"/>
      <c r="C31" s="700"/>
      <c r="D31" s="513" t="s">
        <v>280</v>
      </c>
      <c r="E31" s="171">
        <v>45409</v>
      </c>
      <c r="F31" s="171"/>
      <c r="G31" s="248"/>
      <c r="H31" s="848"/>
      <c r="I31" s="248"/>
      <c r="J31" s="248"/>
      <c r="K31" s="848"/>
      <c r="L31" s="248"/>
      <c r="M31" s="248"/>
      <c r="N31" s="848"/>
      <c r="O31" s="248"/>
      <c r="P31" s="848"/>
      <c r="Q31" s="248"/>
      <c r="R31" s="248"/>
      <c r="S31" s="248"/>
      <c r="T31" s="248"/>
      <c r="U31" s="305" t="s">
        <v>715</v>
      </c>
      <c r="V31" s="43"/>
    </row>
    <row r="32" spans="1:22" ht="32.25" customHeight="1">
      <c r="A32" s="37">
        <v>45413</v>
      </c>
      <c r="B32" s="700"/>
      <c r="C32" s="700"/>
      <c r="D32" s="524" t="s">
        <v>280</v>
      </c>
      <c r="E32" s="171">
        <v>45429</v>
      </c>
      <c r="F32" s="171"/>
      <c r="G32" s="248"/>
      <c r="H32" s="848"/>
      <c r="I32" s="248"/>
      <c r="J32" s="248"/>
      <c r="K32" s="848"/>
      <c r="L32" s="248"/>
      <c r="M32" s="248"/>
      <c r="N32" s="848"/>
      <c r="O32" s="248"/>
      <c r="P32" s="848"/>
      <c r="Q32" s="248"/>
      <c r="R32" s="248"/>
      <c r="S32" s="248"/>
      <c r="T32" s="248"/>
      <c r="U32" s="305" t="s">
        <v>732</v>
      </c>
      <c r="V32" s="43"/>
    </row>
    <row r="33" spans="1:22" ht="24.75" customHeight="1">
      <c r="A33" s="37">
        <v>45413</v>
      </c>
      <c r="B33" s="700"/>
      <c r="C33" s="688"/>
      <c r="D33" s="557" t="s">
        <v>289</v>
      </c>
      <c r="E33" s="171">
        <v>45442</v>
      </c>
      <c r="F33" s="171"/>
      <c r="G33" s="248"/>
      <c r="H33" s="848"/>
      <c r="I33" s="248"/>
      <c r="J33" s="248"/>
      <c r="K33" s="848"/>
      <c r="L33" s="248"/>
      <c r="M33" s="248"/>
      <c r="N33" s="848"/>
      <c r="O33" s="248"/>
      <c r="P33" s="848"/>
      <c r="Q33" s="248"/>
      <c r="R33" s="248"/>
      <c r="S33" s="248"/>
      <c r="T33" s="248"/>
      <c r="U33" s="305" t="s">
        <v>771</v>
      </c>
      <c r="V33" s="43"/>
    </row>
    <row r="34" spans="1:22" ht="32.25" customHeight="1">
      <c r="A34" s="37">
        <v>45413</v>
      </c>
      <c r="B34" s="700"/>
      <c r="C34" s="723" t="s">
        <v>374</v>
      </c>
      <c r="D34" s="557" t="s">
        <v>289</v>
      </c>
      <c r="E34" s="285" t="s">
        <v>770</v>
      </c>
      <c r="F34" s="171"/>
      <c r="G34" s="248"/>
      <c r="H34" s="848"/>
      <c r="I34" s="248"/>
      <c r="J34" s="248"/>
      <c r="K34" s="848"/>
      <c r="L34" s="248"/>
      <c r="M34" s="248"/>
      <c r="N34" s="848"/>
      <c r="O34" s="248"/>
      <c r="P34" s="848"/>
      <c r="Q34" s="248"/>
      <c r="R34" s="248"/>
      <c r="S34" s="248"/>
      <c r="T34" s="248"/>
      <c r="U34" s="305" t="s">
        <v>767</v>
      </c>
      <c r="V34" s="43"/>
    </row>
    <row r="35" spans="1:22" ht="32.25" customHeight="1">
      <c r="A35" s="37">
        <v>45444</v>
      </c>
      <c r="B35" s="700"/>
      <c r="C35" s="688"/>
      <c r="D35" s="557" t="s">
        <v>289</v>
      </c>
      <c r="E35" s="285" t="s">
        <v>772</v>
      </c>
      <c r="F35" s="171"/>
      <c r="G35" s="248"/>
      <c r="H35" s="848"/>
      <c r="I35" s="248"/>
      <c r="J35" s="248"/>
      <c r="K35" s="848"/>
      <c r="L35" s="248"/>
      <c r="M35" s="248"/>
      <c r="N35" s="848"/>
      <c r="O35" s="248"/>
      <c r="P35" s="848"/>
      <c r="Q35" s="248"/>
      <c r="R35" s="248"/>
      <c r="S35" s="248"/>
      <c r="T35" s="248"/>
      <c r="U35" s="305" t="s">
        <v>767</v>
      </c>
      <c r="V35" s="43"/>
    </row>
    <row r="36" spans="1:22" ht="39" customHeight="1">
      <c r="A36" s="37">
        <v>45444</v>
      </c>
      <c r="B36" s="688"/>
      <c r="C36" s="562" t="s">
        <v>279</v>
      </c>
      <c r="D36" s="550" t="s">
        <v>280</v>
      </c>
      <c r="E36" s="171" t="s">
        <v>749</v>
      </c>
      <c r="F36" s="171"/>
      <c r="G36" s="248"/>
      <c r="H36" s="848"/>
      <c r="I36" s="248"/>
      <c r="J36" s="659" t="s">
        <v>774</v>
      </c>
      <c r="K36" s="848">
        <v>1</v>
      </c>
      <c r="L36" s="248"/>
      <c r="M36" s="248"/>
      <c r="N36" s="848"/>
      <c r="O36" s="248"/>
      <c r="P36" s="848"/>
      <c r="Q36" s="248"/>
      <c r="R36" s="248"/>
      <c r="S36" s="248"/>
      <c r="T36" s="248"/>
      <c r="U36" s="305" t="s">
        <v>773</v>
      </c>
      <c r="V36" s="43"/>
    </row>
    <row r="37" spans="1:22" s="157" customFormat="1" ht="28.5" customHeight="1">
      <c r="A37" s="226">
        <v>45352</v>
      </c>
      <c r="B37" s="749" t="s">
        <v>220</v>
      </c>
      <c r="C37" s="686" t="s">
        <v>519</v>
      </c>
      <c r="D37" s="396" t="s">
        <v>289</v>
      </c>
      <c r="E37" s="132">
        <v>45376</v>
      </c>
      <c r="F37" s="131" t="s">
        <v>456</v>
      </c>
      <c r="G37" s="135"/>
      <c r="H37" s="902"/>
      <c r="I37" s="135"/>
      <c r="J37" s="131"/>
      <c r="K37" s="902"/>
      <c r="L37" s="132"/>
      <c r="M37" s="135"/>
      <c r="N37" s="902"/>
      <c r="O37" s="135"/>
      <c r="P37" s="902"/>
      <c r="Q37" s="135"/>
      <c r="R37" s="135"/>
      <c r="S37" s="135"/>
      <c r="T37" s="135"/>
      <c r="U37" s="133" t="s">
        <v>346</v>
      </c>
      <c r="V37" s="227"/>
    </row>
    <row r="38" spans="1:22" s="157" customFormat="1" ht="33.75" customHeight="1">
      <c r="A38" s="226">
        <v>45383</v>
      </c>
      <c r="B38" s="700"/>
      <c r="C38" s="700"/>
      <c r="D38" s="512" t="s">
        <v>289</v>
      </c>
      <c r="E38" s="514">
        <v>45415</v>
      </c>
      <c r="F38" s="268"/>
      <c r="G38" s="515"/>
      <c r="H38" s="902"/>
      <c r="I38" s="515"/>
      <c r="J38" s="268"/>
      <c r="K38" s="902"/>
      <c r="L38" s="514"/>
      <c r="M38" s="515"/>
      <c r="N38" s="902"/>
      <c r="O38" s="515"/>
      <c r="P38" s="902"/>
      <c r="Q38" s="515"/>
      <c r="R38" s="515"/>
      <c r="S38" s="515"/>
      <c r="T38" s="515"/>
      <c r="U38" s="305" t="s">
        <v>714</v>
      </c>
      <c r="V38" s="227"/>
    </row>
    <row r="39" spans="1:22" s="157" customFormat="1" ht="33.75" customHeight="1">
      <c r="A39" s="226">
        <v>45444</v>
      </c>
      <c r="B39" s="688"/>
      <c r="C39" s="688"/>
      <c r="D39" s="549" t="s">
        <v>289</v>
      </c>
      <c r="E39" s="514">
        <v>45467</v>
      </c>
      <c r="F39" s="268" t="s">
        <v>747</v>
      </c>
      <c r="G39" s="515"/>
      <c r="H39" s="902"/>
      <c r="I39" s="515"/>
      <c r="J39" s="268"/>
      <c r="K39" s="902"/>
      <c r="L39" s="514"/>
      <c r="M39" s="515"/>
      <c r="N39" s="902"/>
      <c r="O39" s="515"/>
      <c r="P39" s="902"/>
      <c r="Q39" s="515"/>
      <c r="R39" s="515"/>
      <c r="S39" s="515"/>
      <c r="T39" s="515"/>
      <c r="U39" s="305" t="s">
        <v>748</v>
      </c>
      <c r="V39" s="227"/>
    </row>
    <row r="40" spans="1:22" s="157" customFormat="1" ht="35.25" customHeight="1">
      <c r="A40" s="226">
        <v>45352</v>
      </c>
      <c r="B40" s="701" t="s">
        <v>221</v>
      </c>
      <c r="C40" s="730" t="s">
        <v>416</v>
      </c>
      <c r="D40" s="131" t="s">
        <v>280</v>
      </c>
      <c r="E40" s="131" t="s">
        <v>417</v>
      </c>
      <c r="F40" s="131" t="s">
        <v>295</v>
      </c>
      <c r="G40" s="135"/>
      <c r="H40" s="902"/>
      <c r="I40" s="135"/>
      <c r="J40" s="132">
        <v>45362</v>
      </c>
      <c r="K40" s="902">
        <v>1</v>
      </c>
      <c r="L40" s="132">
        <v>45393</v>
      </c>
      <c r="M40" s="135"/>
      <c r="N40" s="902"/>
      <c r="O40" s="135"/>
      <c r="P40" s="902"/>
      <c r="Q40" s="135"/>
      <c r="R40" s="135"/>
      <c r="S40" s="135"/>
      <c r="T40" s="135"/>
      <c r="U40" s="133" t="s">
        <v>394</v>
      </c>
      <c r="V40" s="227" t="s">
        <v>418</v>
      </c>
    </row>
    <row r="41" spans="1:22" ht="47.25" customHeight="1">
      <c r="A41" s="37">
        <v>45352</v>
      </c>
      <c r="B41" s="700"/>
      <c r="C41" s="700"/>
      <c r="D41" s="131" t="s">
        <v>280</v>
      </c>
      <c r="E41" s="28">
        <v>45376</v>
      </c>
      <c r="F41" s="400" t="s">
        <v>456</v>
      </c>
      <c r="G41" s="41"/>
      <c r="H41" s="848"/>
      <c r="I41" s="41"/>
      <c r="J41" s="28">
        <v>45362</v>
      </c>
      <c r="K41" s="848">
        <v>1</v>
      </c>
      <c r="L41" s="28">
        <v>45393</v>
      </c>
      <c r="M41" s="41"/>
      <c r="N41" s="848"/>
      <c r="O41" s="41"/>
      <c r="P41" s="848"/>
      <c r="Q41" s="41"/>
      <c r="R41" s="41"/>
      <c r="S41" s="41"/>
      <c r="T41" s="41"/>
      <c r="U41" s="38" t="s">
        <v>346</v>
      </c>
      <c r="V41" s="43"/>
    </row>
    <row r="42" spans="1:22" ht="30.75" customHeight="1">
      <c r="A42" s="37">
        <v>45413</v>
      </c>
      <c r="B42" s="688"/>
      <c r="C42" s="688"/>
      <c r="D42" s="131" t="s">
        <v>280</v>
      </c>
      <c r="E42" s="171">
        <v>45420</v>
      </c>
      <c r="F42" s="520"/>
      <c r="G42" s="193"/>
      <c r="H42" s="848"/>
      <c r="I42" s="193"/>
      <c r="J42" s="171"/>
      <c r="K42" s="848"/>
      <c r="L42" s="171"/>
      <c r="M42" s="193"/>
      <c r="N42" s="848"/>
      <c r="O42" s="193"/>
      <c r="P42" s="848"/>
      <c r="Q42" s="193"/>
      <c r="R42" s="193"/>
      <c r="S42" s="193"/>
      <c r="T42" s="193"/>
      <c r="U42" s="172" t="s">
        <v>721</v>
      </c>
      <c r="V42" s="43"/>
    </row>
    <row r="43" spans="1:22" ht="30" customHeight="1">
      <c r="A43" s="37">
        <v>45292</v>
      </c>
      <c r="B43" s="701" t="s">
        <v>222</v>
      </c>
      <c r="C43" s="596" t="s">
        <v>301</v>
      </c>
      <c r="D43" s="366" t="s">
        <v>289</v>
      </c>
      <c r="E43" s="28">
        <v>45309</v>
      </c>
      <c r="F43" s="28"/>
      <c r="G43" s="28"/>
      <c r="H43" s="848"/>
      <c r="I43" s="203"/>
      <c r="J43" s="203"/>
      <c r="K43" s="848"/>
      <c r="L43" s="203"/>
      <c r="M43" s="203"/>
      <c r="N43" s="848"/>
      <c r="O43" s="203"/>
      <c r="P43" s="848"/>
      <c r="Q43" s="203"/>
      <c r="R43" s="40"/>
      <c r="S43" s="203"/>
      <c r="T43" s="38"/>
      <c r="U43" s="38" t="s">
        <v>302</v>
      </c>
      <c r="V43" s="43"/>
    </row>
    <row r="44" spans="1:22" ht="30" customHeight="1">
      <c r="A44" s="37">
        <v>45352</v>
      </c>
      <c r="B44" s="700"/>
      <c r="C44" s="386" t="s">
        <v>431</v>
      </c>
      <c r="D44" s="386" t="s">
        <v>280</v>
      </c>
      <c r="E44" s="171" t="s">
        <v>432</v>
      </c>
      <c r="F44" s="171"/>
      <c r="G44" s="171"/>
      <c r="H44" s="848"/>
      <c r="I44" s="386"/>
      <c r="J44" s="392" t="s">
        <v>447</v>
      </c>
      <c r="K44" s="848">
        <v>1</v>
      </c>
      <c r="L44" s="386"/>
      <c r="M44" s="386"/>
      <c r="N44" s="848"/>
      <c r="O44" s="386"/>
      <c r="P44" s="848"/>
      <c r="Q44" s="386"/>
      <c r="R44" s="301"/>
      <c r="S44" s="386"/>
      <c r="T44" s="172"/>
      <c r="U44" s="172" t="s">
        <v>394</v>
      </c>
      <c r="V44" s="43" t="s">
        <v>433</v>
      </c>
    </row>
    <row r="45" spans="1:22" ht="30" customHeight="1">
      <c r="A45" s="37">
        <v>45383</v>
      </c>
      <c r="B45" s="700"/>
      <c r="C45" s="471" t="s">
        <v>272</v>
      </c>
      <c r="D45" s="471" t="s">
        <v>303</v>
      </c>
      <c r="E45" s="28">
        <v>45392</v>
      </c>
      <c r="F45" s="28"/>
      <c r="G45" s="28"/>
      <c r="H45" s="848"/>
      <c r="I45" s="471"/>
      <c r="J45" s="471"/>
      <c r="K45" s="848"/>
      <c r="L45" s="471"/>
      <c r="M45" s="471"/>
      <c r="N45" s="848"/>
      <c r="O45" s="471"/>
      <c r="P45" s="848"/>
      <c r="Q45" s="471"/>
      <c r="R45" s="40"/>
      <c r="S45" s="471"/>
      <c r="T45" s="38"/>
      <c r="U45" s="38" t="s">
        <v>304</v>
      </c>
      <c r="V45" s="43"/>
    </row>
    <row r="46" spans="1:22" ht="30" customHeight="1">
      <c r="A46" s="37">
        <v>45383</v>
      </c>
      <c r="B46" s="700"/>
      <c r="C46" s="686" t="s">
        <v>301</v>
      </c>
      <c r="D46" s="500" t="s">
        <v>280</v>
      </c>
      <c r="E46" s="171" t="s">
        <v>698</v>
      </c>
      <c r="F46" s="171"/>
      <c r="G46" s="171"/>
      <c r="H46" s="848"/>
      <c r="I46" s="500"/>
      <c r="J46" s="500"/>
      <c r="K46" s="848"/>
      <c r="L46" s="500"/>
      <c r="M46" s="500"/>
      <c r="N46" s="848"/>
      <c r="O46" s="500"/>
      <c r="P46" s="848"/>
      <c r="Q46" s="500"/>
      <c r="R46" s="301"/>
      <c r="S46" s="500"/>
      <c r="T46" s="172"/>
      <c r="U46" s="172" t="s">
        <v>875</v>
      </c>
      <c r="V46" s="43" t="s">
        <v>699</v>
      </c>
    </row>
    <row r="47" spans="1:22" ht="30" customHeight="1">
      <c r="A47" s="37">
        <v>45383</v>
      </c>
      <c r="B47" s="700"/>
      <c r="C47" s="688"/>
      <c r="D47" s="606" t="s">
        <v>280</v>
      </c>
      <c r="E47" s="171"/>
      <c r="F47" s="171"/>
      <c r="G47" s="171"/>
      <c r="H47" s="848"/>
      <c r="I47" s="606"/>
      <c r="J47" s="606" t="s">
        <v>877</v>
      </c>
      <c r="K47" s="848">
        <v>1</v>
      </c>
      <c r="L47" s="606"/>
      <c r="M47" s="606"/>
      <c r="N47" s="848"/>
      <c r="O47" s="606"/>
      <c r="P47" s="848"/>
      <c r="Q47" s="606"/>
      <c r="R47" s="301"/>
      <c r="S47" s="606"/>
      <c r="T47" s="172"/>
      <c r="U47" s="172" t="s">
        <v>876</v>
      </c>
      <c r="V47" s="43"/>
    </row>
    <row r="48" spans="1:22" ht="30" customHeight="1">
      <c r="A48" s="37">
        <v>45383</v>
      </c>
      <c r="B48" s="700"/>
      <c r="C48" s="513" t="s">
        <v>374</v>
      </c>
      <c r="D48" s="513" t="s">
        <v>289</v>
      </c>
      <c r="E48" s="171"/>
      <c r="F48" s="171"/>
      <c r="G48" s="171"/>
      <c r="H48" s="848"/>
      <c r="I48" s="513"/>
      <c r="J48" s="513"/>
      <c r="K48" s="848"/>
      <c r="L48" s="513"/>
      <c r="M48" s="513"/>
      <c r="N48" s="848"/>
      <c r="O48" s="513"/>
      <c r="P48" s="848"/>
      <c r="Q48" s="513"/>
      <c r="R48" s="301"/>
      <c r="S48" s="513"/>
      <c r="T48" s="172"/>
      <c r="U48" s="172" t="s">
        <v>716</v>
      </c>
      <c r="V48" s="43"/>
    </row>
    <row r="49" spans="1:22" ht="30" customHeight="1">
      <c r="A49" s="37">
        <v>45413</v>
      </c>
      <c r="B49" s="700"/>
      <c r="C49" s="607" t="s">
        <v>301</v>
      </c>
      <c r="D49" s="606" t="s">
        <v>280</v>
      </c>
      <c r="E49" s="171"/>
      <c r="F49" s="171"/>
      <c r="G49" s="171"/>
      <c r="H49" s="848"/>
      <c r="I49" s="606"/>
      <c r="J49" s="606" t="s">
        <v>878</v>
      </c>
      <c r="K49" s="848">
        <v>1</v>
      </c>
      <c r="L49" s="606"/>
      <c r="M49" s="606"/>
      <c r="N49" s="848"/>
      <c r="O49" s="606"/>
      <c r="P49" s="848"/>
      <c r="Q49" s="606"/>
      <c r="R49" s="301"/>
      <c r="S49" s="606"/>
      <c r="T49" s="172"/>
      <c r="U49" s="172" t="s">
        <v>879</v>
      </c>
      <c r="V49" s="43"/>
    </row>
    <row r="50" spans="1:22" ht="30" customHeight="1">
      <c r="A50" s="37">
        <v>45444</v>
      </c>
      <c r="B50" s="688"/>
      <c r="C50" s="594" t="s">
        <v>301</v>
      </c>
      <c r="D50" s="593" t="s">
        <v>280</v>
      </c>
      <c r="E50" s="171" t="s">
        <v>870</v>
      </c>
      <c r="F50" s="171"/>
      <c r="G50" s="171"/>
      <c r="H50" s="848"/>
      <c r="I50" s="593"/>
      <c r="J50" s="606"/>
      <c r="K50" s="848"/>
      <c r="L50" s="593"/>
      <c r="M50" s="593"/>
      <c r="N50" s="848"/>
      <c r="O50" s="593"/>
      <c r="P50" s="848"/>
      <c r="Q50" s="593"/>
      <c r="R50" s="301"/>
      <c r="S50" s="593"/>
      <c r="T50" s="172"/>
      <c r="U50" s="172" t="s">
        <v>838</v>
      </c>
      <c r="V50" s="43" t="s">
        <v>871</v>
      </c>
    </row>
    <row r="51" spans="1:22" ht="30" customHeight="1">
      <c r="A51" s="37">
        <v>45352</v>
      </c>
      <c r="B51" s="749" t="s">
        <v>658</v>
      </c>
      <c r="C51" s="723" t="s">
        <v>706</v>
      </c>
      <c r="D51" s="184" t="s">
        <v>280</v>
      </c>
      <c r="E51" s="171"/>
      <c r="F51" s="171"/>
      <c r="G51" s="171"/>
      <c r="H51" s="848"/>
      <c r="I51" s="574"/>
      <c r="J51" s="574" t="s">
        <v>808</v>
      </c>
      <c r="K51" s="848">
        <v>1</v>
      </c>
      <c r="L51" s="171">
        <v>45393</v>
      </c>
      <c r="M51" s="574"/>
      <c r="N51" s="848"/>
      <c r="O51" s="574"/>
      <c r="P51" s="848"/>
      <c r="Q51" s="574"/>
      <c r="R51" s="301"/>
      <c r="S51" s="574"/>
      <c r="T51" s="172"/>
      <c r="U51" s="172" t="s">
        <v>809</v>
      </c>
      <c r="V51" s="43"/>
    </row>
    <row r="52" spans="1:22" s="156" customFormat="1" ht="54" customHeight="1">
      <c r="A52" s="226">
        <v>45383</v>
      </c>
      <c r="B52" s="688"/>
      <c r="C52" s="688"/>
      <c r="D52" s="184" t="s">
        <v>280</v>
      </c>
      <c r="E52" s="139"/>
      <c r="F52" s="139"/>
      <c r="G52" s="166"/>
      <c r="H52" s="849"/>
      <c r="I52" s="166"/>
      <c r="J52" s="137" t="s">
        <v>707</v>
      </c>
      <c r="K52" s="849">
        <v>1</v>
      </c>
      <c r="L52" s="138">
        <v>45420</v>
      </c>
      <c r="M52" s="166"/>
      <c r="N52" s="849"/>
      <c r="O52" s="167"/>
      <c r="P52" s="872"/>
      <c r="Q52" s="168"/>
      <c r="R52" s="166"/>
      <c r="S52" s="164"/>
      <c r="T52" s="166"/>
      <c r="U52" s="166" t="s">
        <v>708</v>
      </c>
      <c r="V52" s="140"/>
    </row>
    <row r="53" spans="1:22" s="156" customFormat="1" ht="22.5" customHeight="1">
      <c r="A53" s="226">
        <v>45323</v>
      </c>
      <c r="B53" s="701" t="s">
        <v>223</v>
      </c>
      <c r="C53" s="723" t="s">
        <v>488</v>
      </c>
      <c r="D53" s="137" t="s">
        <v>280</v>
      </c>
      <c r="E53" s="173"/>
      <c r="F53" s="173"/>
      <c r="G53" s="183"/>
      <c r="H53" s="849"/>
      <c r="I53" s="183"/>
      <c r="J53" s="178"/>
      <c r="K53" s="849"/>
      <c r="L53" s="178"/>
      <c r="M53" s="183"/>
      <c r="N53" s="849"/>
      <c r="O53" s="440"/>
      <c r="P53" s="872"/>
      <c r="Q53" s="279"/>
      <c r="R53" s="183"/>
      <c r="S53" s="178"/>
      <c r="T53" s="183"/>
      <c r="U53" s="183" t="s">
        <v>574</v>
      </c>
      <c r="V53" s="140"/>
    </row>
    <row r="54" spans="1:22" s="156" customFormat="1" ht="19.5" customHeight="1">
      <c r="A54" s="226">
        <v>45352</v>
      </c>
      <c r="B54" s="700"/>
      <c r="C54" s="736"/>
      <c r="D54" s="137" t="s">
        <v>280</v>
      </c>
      <c r="E54" s="138">
        <v>45380</v>
      </c>
      <c r="F54" s="137"/>
      <c r="G54" s="137"/>
      <c r="H54" s="849"/>
      <c r="I54" s="137"/>
      <c r="J54" s="137"/>
      <c r="K54" s="849"/>
      <c r="L54" s="137"/>
      <c r="M54" s="137"/>
      <c r="N54" s="849"/>
      <c r="O54" s="137"/>
      <c r="P54" s="849"/>
      <c r="Q54" s="137"/>
      <c r="R54" s="137"/>
      <c r="S54" s="137"/>
      <c r="T54" s="137"/>
      <c r="U54" s="200" t="s">
        <v>342</v>
      </c>
      <c r="V54" s="179"/>
    </row>
    <row r="55" spans="1:22" s="156" customFormat="1" ht="35.25" customHeight="1">
      <c r="A55" s="226">
        <v>45352</v>
      </c>
      <c r="B55" s="700"/>
      <c r="C55" s="736"/>
      <c r="D55" s="137" t="s">
        <v>280</v>
      </c>
      <c r="E55" s="174"/>
      <c r="F55" s="175" t="s">
        <v>295</v>
      </c>
      <c r="G55" s="175"/>
      <c r="H55" s="849"/>
      <c r="I55" s="175"/>
      <c r="J55" s="175"/>
      <c r="K55" s="849"/>
      <c r="L55" s="175"/>
      <c r="M55" s="175"/>
      <c r="N55" s="849"/>
      <c r="O55" s="175"/>
      <c r="P55" s="849"/>
      <c r="Q55" s="175"/>
      <c r="R55" s="175"/>
      <c r="S55" s="175"/>
      <c r="T55" s="175"/>
      <c r="U55" s="282" t="s">
        <v>578</v>
      </c>
      <c r="V55" s="179"/>
    </row>
    <row r="56" spans="1:22" s="12" customFormat="1" ht="30.75" customHeight="1">
      <c r="A56" s="37">
        <v>45352</v>
      </c>
      <c r="B56" s="700"/>
      <c r="C56" s="708"/>
      <c r="D56" s="137" t="s">
        <v>280</v>
      </c>
      <c r="E56" s="28">
        <v>45379</v>
      </c>
      <c r="F56" s="412" t="s">
        <v>451</v>
      </c>
      <c r="G56" s="203"/>
      <c r="H56" s="848"/>
      <c r="I56" s="203"/>
      <c r="J56" s="203"/>
      <c r="K56" s="848"/>
      <c r="L56" s="203"/>
      <c r="M56" s="203"/>
      <c r="N56" s="848"/>
      <c r="O56" s="203"/>
      <c r="P56" s="848"/>
      <c r="Q56" s="203"/>
      <c r="R56" s="203"/>
      <c r="S56" s="203"/>
      <c r="T56" s="203"/>
      <c r="U56" s="38" t="s">
        <v>346</v>
      </c>
      <c r="V56" s="43"/>
    </row>
    <row r="57" spans="1:22" s="12" customFormat="1" ht="33.75" customHeight="1">
      <c r="A57" s="37">
        <v>45352</v>
      </c>
      <c r="B57" s="700"/>
      <c r="C57" s="432" t="s">
        <v>378</v>
      </c>
      <c r="D57" s="137" t="s">
        <v>280</v>
      </c>
      <c r="E57" s="171"/>
      <c r="F57" s="428" t="s">
        <v>347</v>
      </c>
      <c r="G57" s="428"/>
      <c r="H57" s="848"/>
      <c r="I57" s="428"/>
      <c r="J57" s="428"/>
      <c r="K57" s="848"/>
      <c r="L57" s="428"/>
      <c r="M57" s="428"/>
      <c r="N57" s="848"/>
      <c r="O57" s="428"/>
      <c r="P57" s="848"/>
      <c r="Q57" s="428"/>
      <c r="R57" s="429"/>
      <c r="S57" s="430"/>
      <c r="T57" s="476">
        <v>45358</v>
      </c>
      <c r="U57" s="172" t="s">
        <v>575</v>
      </c>
      <c r="V57" s="43" t="s">
        <v>576</v>
      </c>
    </row>
    <row r="58" spans="1:22" s="12" customFormat="1" ht="27" customHeight="1">
      <c r="A58" s="37">
        <v>45352</v>
      </c>
      <c r="B58" s="700"/>
      <c r="C58" s="567" t="s">
        <v>378</v>
      </c>
      <c r="D58" s="137" t="s">
        <v>280</v>
      </c>
      <c r="E58" s="171"/>
      <c r="F58" s="428" t="s">
        <v>347</v>
      </c>
      <c r="G58" s="428"/>
      <c r="H58" s="848"/>
      <c r="I58" s="428"/>
      <c r="J58" s="428"/>
      <c r="K58" s="848"/>
      <c r="L58" s="428"/>
      <c r="M58" s="428"/>
      <c r="N58" s="848"/>
      <c r="O58" s="428"/>
      <c r="P58" s="848"/>
      <c r="Q58" s="428"/>
      <c r="R58" s="429"/>
      <c r="S58" s="430"/>
      <c r="T58" s="476">
        <v>45377</v>
      </c>
      <c r="U58" s="172" t="s">
        <v>577</v>
      </c>
      <c r="V58" s="43"/>
    </row>
    <row r="59" spans="1:22" s="12" customFormat="1" ht="30.75" customHeight="1">
      <c r="A59" s="37">
        <v>45352</v>
      </c>
      <c r="B59" s="700"/>
      <c r="C59" s="723" t="s">
        <v>374</v>
      </c>
      <c r="D59" s="175" t="s">
        <v>289</v>
      </c>
      <c r="E59" s="171" t="s">
        <v>548</v>
      </c>
      <c r="F59" s="417"/>
      <c r="G59" s="417"/>
      <c r="H59" s="848"/>
      <c r="I59" s="417"/>
      <c r="J59" s="417"/>
      <c r="K59" s="848"/>
      <c r="L59" s="417"/>
      <c r="M59" s="417"/>
      <c r="N59" s="848"/>
      <c r="O59" s="417"/>
      <c r="P59" s="848"/>
      <c r="Q59" s="417"/>
      <c r="R59" s="418"/>
      <c r="S59" s="419"/>
      <c r="T59" s="417"/>
      <c r="U59" s="172" t="s">
        <v>549</v>
      </c>
      <c r="V59" s="43"/>
    </row>
    <row r="60" spans="1:22" s="12" customFormat="1" ht="30.75" customHeight="1">
      <c r="A60" s="37">
        <v>45383</v>
      </c>
      <c r="B60" s="700"/>
      <c r="C60" s="688"/>
      <c r="D60" s="175" t="s">
        <v>289</v>
      </c>
      <c r="E60" s="171"/>
      <c r="F60" s="563"/>
      <c r="G60" s="563"/>
      <c r="H60" s="848"/>
      <c r="I60" s="563"/>
      <c r="J60" s="563"/>
      <c r="K60" s="848"/>
      <c r="L60" s="563"/>
      <c r="M60" s="563"/>
      <c r="N60" s="848"/>
      <c r="O60" s="563"/>
      <c r="P60" s="848"/>
      <c r="Q60" s="563"/>
      <c r="R60" s="564"/>
      <c r="S60" s="565"/>
      <c r="T60" s="563"/>
      <c r="U60" s="172" t="s">
        <v>799</v>
      </c>
      <c r="V60" s="43"/>
    </row>
    <row r="61" spans="1:22" s="12" customFormat="1" ht="30.75" customHeight="1">
      <c r="A61" s="37">
        <v>45383</v>
      </c>
      <c r="B61" s="700"/>
      <c r="C61" s="566" t="s">
        <v>378</v>
      </c>
      <c r="D61" s="175" t="s">
        <v>280</v>
      </c>
      <c r="E61" s="171"/>
      <c r="F61" s="563" t="s">
        <v>295</v>
      </c>
      <c r="G61" s="563"/>
      <c r="H61" s="848"/>
      <c r="I61" s="563"/>
      <c r="J61" s="563"/>
      <c r="K61" s="848"/>
      <c r="L61" s="563"/>
      <c r="M61" s="563"/>
      <c r="N61" s="848"/>
      <c r="O61" s="563"/>
      <c r="P61" s="848"/>
      <c r="Q61" s="563"/>
      <c r="R61" s="564"/>
      <c r="S61" s="565"/>
      <c r="T61" s="171">
        <v>45406</v>
      </c>
      <c r="U61" s="172" t="s">
        <v>798</v>
      </c>
      <c r="V61" s="43"/>
    </row>
    <row r="62" spans="1:22" s="12" customFormat="1" ht="30.75" customHeight="1">
      <c r="A62" s="37">
        <v>45444</v>
      </c>
      <c r="B62" s="688"/>
      <c r="C62" s="553" t="s">
        <v>488</v>
      </c>
      <c r="D62" s="175" t="s">
        <v>289</v>
      </c>
      <c r="E62" s="171">
        <v>45464</v>
      </c>
      <c r="F62" s="550"/>
      <c r="G62" s="550"/>
      <c r="H62" s="848"/>
      <c r="I62" s="550"/>
      <c r="J62" s="550"/>
      <c r="K62" s="848"/>
      <c r="L62" s="550"/>
      <c r="M62" s="550"/>
      <c r="N62" s="848"/>
      <c r="O62" s="550"/>
      <c r="P62" s="848"/>
      <c r="Q62" s="550"/>
      <c r="R62" s="551"/>
      <c r="S62" s="552"/>
      <c r="T62" s="550"/>
      <c r="U62" s="172" t="s">
        <v>342</v>
      </c>
      <c r="V62" s="43"/>
    </row>
    <row r="63" spans="1:22" ht="28.5" customHeight="1">
      <c r="A63" s="37">
        <v>45292</v>
      </c>
      <c r="B63" s="701" t="s">
        <v>224</v>
      </c>
      <c r="C63" s="420" t="s">
        <v>284</v>
      </c>
      <c r="D63" s="366" t="s">
        <v>285</v>
      </c>
      <c r="E63" s="28"/>
      <c r="F63" s="412" t="s">
        <v>324</v>
      </c>
      <c r="G63" s="203"/>
      <c r="H63" s="848"/>
      <c r="I63" s="203"/>
      <c r="J63" s="203"/>
      <c r="K63" s="848"/>
      <c r="L63" s="203"/>
      <c r="M63" s="203"/>
      <c r="N63" s="848"/>
      <c r="O63" s="203"/>
      <c r="P63" s="848"/>
      <c r="Q63" s="203"/>
      <c r="R63" s="689" t="s">
        <v>656</v>
      </c>
      <c r="S63" s="770"/>
      <c r="T63" s="38"/>
      <c r="U63" s="38" t="s">
        <v>496</v>
      </c>
      <c r="V63" s="43"/>
    </row>
    <row r="64" spans="1:22" ht="32.25" customHeight="1">
      <c r="A64" s="37">
        <v>45352</v>
      </c>
      <c r="B64" s="736"/>
      <c r="C64" s="686" t="s">
        <v>380</v>
      </c>
      <c r="D64" s="373" t="s">
        <v>289</v>
      </c>
      <c r="E64" s="171"/>
      <c r="F64" s="373"/>
      <c r="G64" s="373"/>
      <c r="H64" s="848"/>
      <c r="I64" s="373"/>
      <c r="J64" s="373"/>
      <c r="K64" s="848"/>
      <c r="L64" s="373"/>
      <c r="M64" s="373"/>
      <c r="N64" s="848"/>
      <c r="O64" s="373"/>
      <c r="P64" s="848"/>
      <c r="Q64" s="373"/>
      <c r="R64" s="373"/>
      <c r="S64" s="373"/>
      <c r="T64" s="172"/>
      <c r="U64" s="172" t="s">
        <v>346</v>
      </c>
      <c r="V64" s="43"/>
    </row>
    <row r="65" spans="1:22" ht="30" customHeight="1">
      <c r="A65" s="37">
        <v>45352</v>
      </c>
      <c r="B65" s="708"/>
      <c r="C65" s="708"/>
      <c r="D65" s="409" t="s">
        <v>289</v>
      </c>
      <c r="E65" s="171"/>
      <c r="F65" s="409"/>
      <c r="G65" s="409"/>
      <c r="H65" s="848"/>
      <c r="I65" s="409"/>
      <c r="J65" s="409"/>
      <c r="K65" s="848"/>
      <c r="L65" s="409"/>
      <c r="M65" s="409"/>
      <c r="N65" s="848"/>
      <c r="O65" s="409"/>
      <c r="P65" s="848"/>
      <c r="Q65" s="409"/>
      <c r="R65" s="409"/>
      <c r="S65" s="409"/>
      <c r="T65" s="172"/>
      <c r="U65" s="172" t="s">
        <v>480</v>
      </c>
      <c r="V65" s="43"/>
    </row>
    <row r="66" spans="1:22" ht="68.25" customHeight="1">
      <c r="A66" s="37">
        <v>45352</v>
      </c>
      <c r="B66" s="469" t="s">
        <v>124</v>
      </c>
      <c r="C66" s="380" t="s">
        <v>401</v>
      </c>
      <c r="D66" s="382" t="s">
        <v>280</v>
      </c>
      <c r="E66" s="148" t="s">
        <v>402</v>
      </c>
      <c r="F66" s="149"/>
      <c r="G66" s="203"/>
      <c r="H66" s="848"/>
      <c r="I66" s="203"/>
      <c r="J66" s="466" t="s">
        <v>666</v>
      </c>
      <c r="K66" s="848">
        <v>1</v>
      </c>
      <c r="L66" s="28">
        <v>45379</v>
      </c>
      <c r="M66" s="203"/>
      <c r="N66" s="848"/>
      <c r="O66" s="203"/>
      <c r="P66" s="848"/>
      <c r="Q66" s="203"/>
      <c r="R66" s="203"/>
      <c r="S66" s="203"/>
      <c r="T66" s="203"/>
      <c r="U66" s="38" t="s">
        <v>516</v>
      </c>
      <c r="V66" s="43" t="s">
        <v>403</v>
      </c>
    </row>
    <row r="67" spans="1:22" ht="21.75" customHeight="1">
      <c r="A67" s="37">
        <v>45323</v>
      </c>
      <c r="B67" s="701" t="s">
        <v>503</v>
      </c>
      <c r="C67" s="680" t="s">
        <v>504</v>
      </c>
      <c r="D67" s="176" t="s">
        <v>280</v>
      </c>
      <c r="E67" s="175"/>
      <c r="F67" s="175">
        <v>2022</v>
      </c>
      <c r="G67" s="165"/>
      <c r="H67" s="852"/>
      <c r="I67" s="165"/>
      <c r="J67" s="165"/>
      <c r="K67" s="852"/>
      <c r="L67" s="165"/>
      <c r="M67" s="165"/>
      <c r="N67" s="852"/>
      <c r="O67" s="165"/>
      <c r="P67" s="852"/>
      <c r="Q67" s="165"/>
      <c r="R67" s="165"/>
      <c r="S67" s="165"/>
      <c r="T67" s="165"/>
      <c r="U67" s="249" t="s">
        <v>506</v>
      </c>
      <c r="V67" s="228"/>
    </row>
    <row r="68" spans="1:22" ht="30" customHeight="1">
      <c r="A68" s="37">
        <v>45323</v>
      </c>
      <c r="B68" s="703"/>
      <c r="C68" s="680"/>
      <c r="D68" s="176" t="s">
        <v>280</v>
      </c>
      <c r="E68" s="175"/>
      <c r="F68" s="175" t="s">
        <v>295</v>
      </c>
      <c r="G68" s="276"/>
      <c r="H68" s="852"/>
      <c r="I68" s="276"/>
      <c r="J68" s="276"/>
      <c r="K68" s="852"/>
      <c r="L68" s="276"/>
      <c r="M68" s="276"/>
      <c r="N68" s="852"/>
      <c r="O68" s="276"/>
      <c r="P68" s="852"/>
      <c r="Q68" s="276"/>
      <c r="R68" s="276"/>
      <c r="S68" s="276"/>
      <c r="T68" s="276"/>
      <c r="U68" s="249" t="s">
        <v>505</v>
      </c>
      <c r="V68" s="228"/>
    </row>
    <row r="69" spans="1:22" ht="30" customHeight="1">
      <c r="A69" s="37">
        <v>45323</v>
      </c>
      <c r="B69" s="703"/>
      <c r="C69" s="680"/>
      <c r="D69" s="176" t="s">
        <v>280</v>
      </c>
      <c r="E69" s="175"/>
      <c r="F69" s="175">
        <v>2022</v>
      </c>
      <c r="G69" s="276"/>
      <c r="H69" s="852"/>
      <c r="I69" s="276"/>
      <c r="J69" s="276"/>
      <c r="K69" s="852"/>
      <c r="L69" s="276"/>
      <c r="M69" s="276"/>
      <c r="N69" s="852"/>
      <c r="O69" s="276"/>
      <c r="P69" s="852"/>
      <c r="Q69" s="276"/>
      <c r="R69" s="276"/>
      <c r="S69" s="276"/>
      <c r="T69" s="276"/>
      <c r="U69" s="249" t="s">
        <v>507</v>
      </c>
      <c r="V69" s="228"/>
    </row>
    <row r="70" spans="1:22" ht="30" customHeight="1">
      <c r="A70" s="37">
        <v>45323</v>
      </c>
      <c r="B70" s="703"/>
      <c r="C70" s="680"/>
      <c r="D70" s="176" t="s">
        <v>280</v>
      </c>
      <c r="E70" s="175"/>
      <c r="F70" s="175">
        <v>2023</v>
      </c>
      <c r="G70" s="276"/>
      <c r="H70" s="852"/>
      <c r="I70" s="276"/>
      <c r="J70" s="276"/>
      <c r="K70" s="852"/>
      <c r="L70" s="276"/>
      <c r="M70" s="276"/>
      <c r="N70" s="852"/>
      <c r="O70" s="276"/>
      <c r="P70" s="852"/>
      <c r="Q70" s="276"/>
      <c r="R70" s="276"/>
      <c r="S70" s="276"/>
      <c r="T70" s="276"/>
      <c r="U70" s="249" t="s">
        <v>508</v>
      </c>
      <c r="V70" s="228"/>
    </row>
    <row r="71" spans="1:22" ht="30" customHeight="1">
      <c r="A71" s="37">
        <v>45352</v>
      </c>
      <c r="B71" s="703"/>
      <c r="C71" s="411" t="s">
        <v>374</v>
      </c>
      <c r="D71" s="266" t="s">
        <v>280</v>
      </c>
      <c r="E71" s="266"/>
      <c r="F71" s="650">
        <v>2021</v>
      </c>
      <c r="G71" s="276"/>
      <c r="H71" s="852"/>
      <c r="I71" s="276"/>
      <c r="J71" s="276"/>
      <c r="K71" s="852"/>
      <c r="L71" s="276"/>
      <c r="M71" s="276"/>
      <c r="N71" s="852"/>
      <c r="O71" s="276"/>
      <c r="P71" s="852"/>
      <c r="Q71" s="276"/>
      <c r="R71" s="276"/>
      <c r="S71" s="276"/>
      <c r="T71" s="276"/>
      <c r="U71" s="249" t="s">
        <v>509</v>
      </c>
      <c r="V71" s="228"/>
    </row>
    <row r="72" spans="1:22" ht="54.75" customHeight="1">
      <c r="A72" s="37">
        <v>45352</v>
      </c>
      <c r="B72" s="703"/>
      <c r="C72" s="686" t="s">
        <v>504</v>
      </c>
      <c r="D72" s="266" t="s">
        <v>280</v>
      </c>
      <c r="E72" s="175"/>
      <c r="F72" s="175" t="s">
        <v>295</v>
      </c>
      <c r="G72" s="276"/>
      <c r="H72" s="852"/>
      <c r="I72" s="276"/>
      <c r="J72" s="266" t="s">
        <v>510</v>
      </c>
      <c r="K72" s="852">
        <v>1</v>
      </c>
      <c r="L72" s="271">
        <v>45392</v>
      </c>
      <c r="M72" s="276"/>
      <c r="N72" s="852"/>
      <c r="O72" s="276"/>
      <c r="P72" s="852"/>
      <c r="Q72" s="276"/>
      <c r="R72" s="276"/>
      <c r="S72" s="276"/>
      <c r="T72" s="276"/>
      <c r="U72" s="249" t="s">
        <v>511</v>
      </c>
      <c r="V72" s="228"/>
    </row>
    <row r="73" spans="1:22" ht="42" customHeight="1">
      <c r="A73" s="37">
        <v>45352</v>
      </c>
      <c r="B73" s="700"/>
      <c r="C73" s="745"/>
      <c r="D73" s="266" t="s">
        <v>280</v>
      </c>
      <c r="E73" s="175"/>
      <c r="F73" s="175">
        <v>2024</v>
      </c>
      <c r="G73" s="165"/>
      <c r="H73" s="852"/>
      <c r="I73" s="164"/>
      <c r="J73" s="165"/>
      <c r="K73" s="852"/>
      <c r="L73" s="164"/>
      <c r="M73" s="165"/>
      <c r="N73" s="852"/>
      <c r="O73" s="164"/>
      <c r="P73" s="849"/>
      <c r="Q73" s="164"/>
      <c r="R73" s="165"/>
      <c r="S73" s="164"/>
      <c r="T73" s="164"/>
      <c r="U73" s="307" t="s">
        <v>512</v>
      </c>
      <c r="V73" s="230"/>
    </row>
    <row r="74" spans="1:22" ht="22.5" customHeight="1">
      <c r="A74" s="37">
        <v>45383</v>
      </c>
      <c r="B74" s="700"/>
      <c r="C74" s="700"/>
      <c r="D74" s="650" t="s">
        <v>280</v>
      </c>
      <c r="E74" s="175"/>
      <c r="F74" s="175" t="s">
        <v>953</v>
      </c>
      <c r="G74" s="547"/>
      <c r="H74" s="852"/>
      <c r="I74" s="178"/>
      <c r="J74" s="547"/>
      <c r="K74" s="852"/>
      <c r="L74" s="178"/>
      <c r="M74" s="547"/>
      <c r="N74" s="852"/>
      <c r="O74" s="178"/>
      <c r="P74" s="849"/>
      <c r="Q74" s="178"/>
      <c r="R74" s="547"/>
      <c r="S74" s="178"/>
      <c r="T74" s="178"/>
      <c r="U74" s="140" t="s">
        <v>950</v>
      </c>
      <c r="V74" s="230"/>
    </row>
    <row r="75" spans="1:22" ht="42" customHeight="1">
      <c r="A75" s="37">
        <v>45413</v>
      </c>
      <c r="B75" s="700"/>
      <c r="C75" s="700"/>
      <c r="D75" s="650" t="s">
        <v>280</v>
      </c>
      <c r="E75" s="175"/>
      <c r="F75" s="175">
        <v>2024</v>
      </c>
      <c r="G75" s="547"/>
      <c r="H75" s="852"/>
      <c r="I75" s="178"/>
      <c r="J75" s="547"/>
      <c r="K75" s="852"/>
      <c r="L75" s="178"/>
      <c r="M75" s="547"/>
      <c r="N75" s="852"/>
      <c r="O75" s="178"/>
      <c r="P75" s="849"/>
      <c r="Q75" s="178"/>
      <c r="R75" s="547"/>
      <c r="S75" s="178"/>
      <c r="T75" s="178"/>
      <c r="U75" s="140" t="s">
        <v>951</v>
      </c>
      <c r="V75" s="230"/>
    </row>
    <row r="76" spans="1:22" ht="29.25" customHeight="1">
      <c r="A76" s="37">
        <v>45444</v>
      </c>
      <c r="B76" s="688"/>
      <c r="C76" s="688"/>
      <c r="D76" s="650" t="s">
        <v>280</v>
      </c>
      <c r="E76" s="175"/>
      <c r="F76" s="175">
        <v>2024</v>
      </c>
      <c r="G76" s="547"/>
      <c r="H76" s="852"/>
      <c r="I76" s="178"/>
      <c r="J76" s="547"/>
      <c r="K76" s="852"/>
      <c r="L76" s="178"/>
      <c r="M76" s="547"/>
      <c r="N76" s="852"/>
      <c r="O76" s="178"/>
      <c r="P76" s="849"/>
      <c r="Q76" s="178"/>
      <c r="R76" s="547"/>
      <c r="S76" s="178"/>
      <c r="T76" s="178"/>
      <c r="U76" s="183" t="s">
        <v>952</v>
      </c>
      <c r="V76" s="230"/>
    </row>
    <row r="77" spans="1:22" ht="24.75" customHeight="1">
      <c r="A77" s="37">
        <v>45323</v>
      </c>
      <c r="B77" s="701" t="s">
        <v>225</v>
      </c>
      <c r="C77" s="686" t="s">
        <v>305</v>
      </c>
      <c r="D77" s="366" t="s">
        <v>289</v>
      </c>
      <c r="E77" s="28">
        <v>45337</v>
      </c>
      <c r="F77" s="366" t="s">
        <v>306</v>
      </c>
      <c r="G77" s="41"/>
      <c r="H77" s="848"/>
      <c r="I77" s="41"/>
      <c r="J77" s="41"/>
      <c r="K77" s="848"/>
      <c r="L77" s="41"/>
      <c r="M77" s="41"/>
      <c r="N77" s="848"/>
      <c r="O77" s="41"/>
      <c r="P77" s="848"/>
      <c r="Q77" s="41"/>
      <c r="R77" s="41"/>
      <c r="S77" s="41"/>
      <c r="T77" s="38"/>
      <c r="U77" s="38" t="s">
        <v>307</v>
      </c>
      <c r="V77" s="231"/>
    </row>
    <row r="78" spans="1:22" ht="37.5" customHeight="1">
      <c r="A78" s="37">
        <v>45324</v>
      </c>
      <c r="B78" s="736"/>
      <c r="C78" s="736"/>
      <c r="D78" s="644" t="s">
        <v>280</v>
      </c>
      <c r="E78" s="28">
        <v>45000</v>
      </c>
      <c r="F78" s="203"/>
      <c r="G78" s="41"/>
      <c r="H78" s="848"/>
      <c r="I78" s="41"/>
      <c r="J78" s="425" t="s">
        <v>551</v>
      </c>
      <c r="K78" s="848">
        <v>1</v>
      </c>
      <c r="L78" s="41"/>
      <c r="M78" s="41"/>
      <c r="N78" s="848"/>
      <c r="O78" s="41"/>
      <c r="P78" s="848"/>
      <c r="Q78" s="41"/>
      <c r="R78" s="41"/>
      <c r="S78" s="41"/>
      <c r="T78" s="38"/>
      <c r="U78" s="38" t="s">
        <v>552</v>
      </c>
      <c r="V78" s="43" t="s">
        <v>553</v>
      </c>
    </row>
    <row r="79" spans="1:22" ht="34.5" customHeight="1">
      <c r="A79" s="37">
        <v>45352</v>
      </c>
      <c r="B79" s="736"/>
      <c r="C79" s="736"/>
      <c r="D79" s="377" t="s">
        <v>280</v>
      </c>
      <c r="E79" s="171" t="s">
        <v>389</v>
      </c>
      <c r="F79" s="377"/>
      <c r="G79" s="193"/>
      <c r="H79" s="848"/>
      <c r="I79" s="193"/>
      <c r="J79" s="423" t="s">
        <v>550</v>
      </c>
      <c r="K79" s="848">
        <v>1</v>
      </c>
      <c r="L79" s="193"/>
      <c r="M79" s="193"/>
      <c r="N79" s="848"/>
      <c r="O79" s="193"/>
      <c r="P79" s="848"/>
      <c r="Q79" s="193"/>
      <c r="R79" s="193"/>
      <c r="S79" s="193"/>
      <c r="T79" s="172"/>
      <c r="U79" s="172" t="s">
        <v>390</v>
      </c>
      <c r="V79" s="43" t="s">
        <v>391</v>
      </c>
    </row>
    <row r="80" spans="1:22" ht="34.5" customHeight="1">
      <c r="A80" s="37">
        <v>45352</v>
      </c>
      <c r="B80" s="708"/>
      <c r="C80" s="708"/>
      <c r="D80" s="401" t="s">
        <v>280</v>
      </c>
      <c r="E80" s="171" t="s">
        <v>463</v>
      </c>
      <c r="F80" s="401"/>
      <c r="G80" s="193"/>
      <c r="H80" s="848"/>
      <c r="I80" s="193"/>
      <c r="J80" s="193"/>
      <c r="K80" s="848"/>
      <c r="L80" s="193"/>
      <c r="M80" s="193"/>
      <c r="N80" s="848"/>
      <c r="O80" s="193"/>
      <c r="P80" s="848"/>
      <c r="Q80" s="193"/>
      <c r="R80" s="193"/>
      <c r="S80" s="193"/>
      <c r="T80" s="172"/>
      <c r="U80" s="172" t="s">
        <v>346</v>
      </c>
      <c r="V80" s="43" t="s">
        <v>464</v>
      </c>
    </row>
    <row r="81" spans="1:22" ht="34.5" customHeight="1">
      <c r="A81" s="37">
        <v>45323</v>
      </c>
      <c r="B81" s="701" t="s">
        <v>226</v>
      </c>
      <c r="C81" s="175" t="s">
        <v>374</v>
      </c>
      <c r="D81" s="441" t="s">
        <v>289</v>
      </c>
      <c r="E81" s="171"/>
      <c r="F81" s="441"/>
      <c r="G81" s="193"/>
      <c r="H81" s="848"/>
      <c r="I81" s="193"/>
      <c r="J81" s="193"/>
      <c r="K81" s="848"/>
      <c r="L81" s="193"/>
      <c r="M81" s="193"/>
      <c r="N81" s="848"/>
      <c r="O81" s="193"/>
      <c r="P81" s="848"/>
      <c r="Q81" s="193"/>
      <c r="R81" s="193"/>
      <c r="S81" s="193"/>
      <c r="T81" s="172"/>
      <c r="U81" s="172" t="s">
        <v>469</v>
      </c>
      <c r="V81" s="43"/>
    </row>
    <row r="82" spans="1:22" ht="38.25" customHeight="1">
      <c r="A82" s="37">
        <v>45352</v>
      </c>
      <c r="B82" s="703"/>
      <c r="C82" s="686" t="s">
        <v>450</v>
      </c>
      <c r="D82" s="441" t="s">
        <v>280</v>
      </c>
      <c r="E82" s="171">
        <v>45358</v>
      </c>
      <c r="F82" s="441"/>
      <c r="G82" s="193"/>
      <c r="H82" s="848"/>
      <c r="I82" s="193"/>
      <c r="J82" s="193"/>
      <c r="K82" s="848"/>
      <c r="L82" s="193"/>
      <c r="M82" s="193"/>
      <c r="N82" s="848"/>
      <c r="O82" s="193"/>
      <c r="P82" s="848"/>
      <c r="Q82" s="193"/>
      <c r="R82" s="193"/>
      <c r="S82" s="193"/>
      <c r="T82" s="172"/>
      <c r="U82" s="172" t="s">
        <v>388</v>
      </c>
      <c r="V82" s="43"/>
    </row>
    <row r="83" spans="1:22" ht="31.5" customHeight="1">
      <c r="A83" s="37">
        <v>45352</v>
      </c>
      <c r="B83" s="700"/>
      <c r="C83" s="700"/>
      <c r="D83" s="394" t="s">
        <v>280</v>
      </c>
      <c r="E83" s="28" t="s">
        <v>452</v>
      </c>
      <c r="F83" s="396" t="s">
        <v>451</v>
      </c>
      <c r="G83" s="204"/>
      <c r="H83" s="291"/>
      <c r="I83" s="203"/>
      <c r="J83" s="203"/>
      <c r="K83" s="848"/>
      <c r="L83" s="203"/>
      <c r="M83" s="204"/>
      <c r="N83" s="291"/>
      <c r="O83" s="204"/>
      <c r="P83" s="291"/>
      <c r="Q83" s="204"/>
      <c r="R83" s="204"/>
      <c r="S83" s="204"/>
      <c r="T83" s="204"/>
      <c r="U83" s="38" t="s">
        <v>346</v>
      </c>
      <c r="V83" s="43"/>
    </row>
    <row r="84" spans="1:22" ht="20.25" customHeight="1">
      <c r="A84" s="37">
        <v>45352</v>
      </c>
      <c r="B84" s="700"/>
      <c r="C84" s="700"/>
      <c r="D84" s="409" t="s">
        <v>289</v>
      </c>
      <c r="E84" s="171">
        <v>45379</v>
      </c>
      <c r="F84" s="409"/>
      <c r="G84" s="185"/>
      <c r="H84" s="291"/>
      <c r="I84" s="409"/>
      <c r="J84" s="409"/>
      <c r="K84" s="848"/>
      <c r="L84" s="409"/>
      <c r="M84" s="185"/>
      <c r="N84" s="291"/>
      <c r="O84" s="185"/>
      <c r="P84" s="291"/>
      <c r="Q84" s="185"/>
      <c r="R84" s="185"/>
      <c r="S84" s="185"/>
      <c r="T84" s="185"/>
      <c r="U84" s="172" t="s">
        <v>342</v>
      </c>
      <c r="V84" s="43"/>
    </row>
    <row r="85" spans="1:22" ht="40.5" customHeight="1">
      <c r="A85" s="37">
        <v>45383</v>
      </c>
      <c r="B85" s="688"/>
      <c r="C85" s="688"/>
      <c r="D85" s="502" t="s">
        <v>289</v>
      </c>
      <c r="E85" s="171">
        <v>45404</v>
      </c>
      <c r="F85" s="502"/>
      <c r="G85" s="503"/>
      <c r="H85" s="291"/>
      <c r="I85" s="502"/>
      <c r="J85" s="502"/>
      <c r="K85" s="848"/>
      <c r="L85" s="502"/>
      <c r="M85" s="503"/>
      <c r="N85" s="291"/>
      <c r="O85" s="503"/>
      <c r="P85" s="291"/>
      <c r="Q85" s="503"/>
      <c r="R85" s="503"/>
      <c r="S85" s="503"/>
      <c r="T85" s="503"/>
      <c r="U85" s="172" t="s">
        <v>702</v>
      </c>
      <c r="V85" s="43"/>
    </row>
    <row r="86" spans="1:22" ht="39.75" customHeight="1">
      <c r="A86" s="37">
        <v>45292</v>
      </c>
      <c r="B86" s="701" t="s">
        <v>227</v>
      </c>
      <c r="C86" s="686" t="s">
        <v>294</v>
      </c>
      <c r="D86" s="425" t="s">
        <v>280</v>
      </c>
      <c r="E86" s="171"/>
      <c r="F86" s="423"/>
      <c r="G86" s="185"/>
      <c r="H86" s="291"/>
      <c r="I86" s="423"/>
      <c r="J86" s="423" t="s">
        <v>555</v>
      </c>
      <c r="K86" s="848">
        <v>1</v>
      </c>
      <c r="L86" s="171">
        <v>45351</v>
      </c>
      <c r="M86" s="185"/>
      <c r="N86" s="291"/>
      <c r="O86" s="185"/>
      <c r="P86" s="291"/>
      <c r="Q86" s="185"/>
      <c r="R86" s="185"/>
      <c r="S86" s="185"/>
      <c r="T86" s="185"/>
      <c r="U86" s="172" t="s">
        <v>556</v>
      </c>
      <c r="V86" s="43"/>
    </row>
    <row r="87" spans="1:22" ht="27.75" customHeight="1">
      <c r="A87" s="226">
        <v>45323</v>
      </c>
      <c r="B87" s="700"/>
      <c r="C87" s="736"/>
      <c r="D87" s="366" t="s">
        <v>280</v>
      </c>
      <c r="E87" s="28" t="s">
        <v>296</v>
      </c>
      <c r="F87" s="366" t="s">
        <v>295</v>
      </c>
      <c r="G87" s="41"/>
      <c r="H87" s="848"/>
      <c r="I87" s="41"/>
      <c r="J87" s="41"/>
      <c r="K87" s="848"/>
      <c r="L87" s="41"/>
      <c r="M87" s="41"/>
      <c r="N87" s="848"/>
      <c r="O87" s="41"/>
      <c r="P87" s="848"/>
      <c r="Q87" s="41"/>
      <c r="R87" s="41"/>
      <c r="S87" s="41"/>
      <c r="T87" s="41"/>
      <c r="U87" s="38" t="s">
        <v>297</v>
      </c>
      <c r="V87" s="232"/>
    </row>
    <row r="88" spans="1:22" ht="30.75" customHeight="1">
      <c r="A88" s="226">
        <v>45323</v>
      </c>
      <c r="B88" s="700"/>
      <c r="C88" s="708"/>
      <c r="D88" s="425" t="s">
        <v>280</v>
      </c>
      <c r="E88" s="171" t="s">
        <v>558</v>
      </c>
      <c r="F88" s="423"/>
      <c r="G88" s="193"/>
      <c r="H88" s="848"/>
      <c r="I88" s="193"/>
      <c r="J88" s="193"/>
      <c r="K88" s="848"/>
      <c r="L88" s="193"/>
      <c r="M88" s="193"/>
      <c r="N88" s="848"/>
      <c r="O88" s="193"/>
      <c r="P88" s="848"/>
      <c r="Q88" s="193"/>
      <c r="R88" s="388"/>
      <c r="S88" s="389"/>
      <c r="T88" s="193"/>
      <c r="U88" s="172" t="s">
        <v>557</v>
      </c>
      <c r="V88" s="232"/>
    </row>
    <row r="89" spans="1:22" ht="36" customHeight="1">
      <c r="A89" s="226">
        <v>45324</v>
      </c>
      <c r="B89" s="700"/>
      <c r="C89" s="369" t="s">
        <v>284</v>
      </c>
      <c r="D89" s="369" t="s">
        <v>285</v>
      </c>
      <c r="E89" s="28"/>
      <c r="F89" s="369" t="s">
        <v>339</v>
      </c>
      <c r="G89" s="41"/>
      <c r="H89" s="848"/>
      <c r="I89" s="41"/>
      <c r="J89" s="41"/>
      <c r="K89" s="848"/>
      <c r="L89" s="41"/>
      <c r="M89" s="41"/>
      <c r="N89" s="848"/>
      <c r="O89" s="41"/>
      <c r="P89" s="848"/>
      <c r="Q89" s="41"/>
      <c r="R89" s="159"/>
      <c r="S89" s="160"/>
      <c r="T89" s="42" t="s">
        <v>559</v>
      </c>
      <c r="U89" s="38" t="s">
        <v>514</v>
      </c>
      <c r="V89" s="232"/>
    </row>
    <row r="90" spans="1:22" ht="36.75" customHeight="1">
      <c r="A90" s="226">
        <v>45352</v>
      </c>
      <c r="B90" s="700"/>
      <c r="C90" s="686" t="s">
        <v>294</v>
      </c>
      <c r="D90" s="383" t="s">
        <v>280</v>
      </c>
      <c r="E90" s="171" t="s">
        <v>415</v>
      </c>
      <c r="F90" s="383" t="s">
        <v>295</v>
      </c>
      <c r="G90" s="193"/>
      <c r="H90" s="848"/>
      <c r="I90" s="193"/>
      <c r="J90" s="193"/>
      <c r="K90" s="848"/>
      <c r="L90" s="193"/>
      <c r="M90" s="193"/>
      <c r="N90" s="848"/>
      <c r="O90" s="193"/>
      <c r="P90" s="848"/>
      <c r="Q90" s="193"/>
      <c r="R90" s="388"/>
      <c r="S90" s="389"/>
      <c r="T90" s="193"/>
      <c r="U90" s="172" t="s">
        <v>394</v>
      </c>
      <c r="V90" s="232" t="s">
        <v>414</v>
      </c>
    </row>
    <row r="91" spans="1:22" ht="26.25" customHeight="1">
      <c r="A91" s="226">
        <v>45352</v>
      </c>
      <c r="B91" s="700"/>
      <c r="C91" s="700"/>
      <c r="D91" s="411" t="s">
        <v>280</v>
      </c>
      <c r="E91" s="171">
        <v>45377</v>
      </c>
      <c r="F91" s="411" t="s">
        <v>484</v>
      </c>
      <c r="G91" s="193"/>
      <c r="H91" s="848"/>
      <c r="I91" s="193"/>
      <c r="J91" s="193"/>
      <c r="K91" s="848"/>
      <c r="L91" s="193"/>
      <c r="M91" s="193"/>
      <c r="N91" s="848"/>
      <c r="O91" s="193"/>
      <c r="P91" s="848"/>
      <c r="Q91" s="193"/>
      <c r="R91" s="388"/>
      <c r="S91" s="389"/>
      <c r="T91" s="193"/>
      <c r="U91" s="172" t="s">
        <v>485</v>
      </c>
      <c r="V91" s="232"/>
    </row>
    <row r="92" spans="1:22" ht="26.25" customHeight="1">
      <c r="A92" s="226">
        <v>45383</v>
      </c>
      <c r="B92" s="700"/>
      <c r="C92" s="688"/>
      <c r="D92" s="563" t="s">
        <v>280</v>
      </c>
      <c r="E92" s="171" t="s">
        <v>797</v>
      </c>
      <c r="F92" s="563"/>
      <c r="G92" s="193"/>
      <c r="H92" s="848"/>
      <c r="I92" s="193"/>
      <c r="J92" s="193"/>
      <c r="K92" s="848"/>
      <c r="L92" s="193"/>
      <c r="M92" s="193"/>
      <c r="N92" s="848"/>
      <c r="O92" s="193"/>
      <c r="P92" s="848"/>
      <c r="Q92" s="193"/>
      <c r="R92" s="388"/>
      <c r="S92" s="389"/>
      <c r="T92" s="193"/>
      <c r="U92" s="172" t="s">
        <v>796</v>
      </c>
      <c r="V92" s="232"/>
    </row>
    <row r="93" spans="1:22" ht="26.25" customHeight="1">
      <c r="A93" s="226">
        <v>45383</v>
      </c>
      <c r="B93" s="700"/>
      <c r="C93" s="504" t="s">
        <v>522</v>
      </c>
      <c r="D93" s="522" t="s">
        <v>280</v>
      </c>
      <c r="E93" s="171" t="s">
        <v>726</v>
      </c>
      <c r="F93" s="522" t="s">
        <v>727</v>
      </c>
      <c r="G93" s="193"/>
      <c r="H93" s="848"/>
      <c r="I93" s="193"/>
      <c r="J93" s="193"/>
      <c r="K93" s="848"/>
      <c r="L93" s="193"/>
      <c r="M93" s="193"/>
      <c r="N93" s="848"/>
      <c r="O93" s="193"/>
      <c r="P93" s="848"/>
      <c r="Q93" s="193"/>
      <c r="R93" s="388"/>
      <c r="S93" s="389"/>
      <c r="T93" s="193"/>
      <c r="U93" s="172" t="s">
        <v>381</v>
      </c>
      <c r="V93" s="232"/>
    </row>
    <row r="94" spans="1:22" ht="28.5" customHeight="1">
      <c r="A94" s="226">
        <v>45413</v>
      </c>
      <c r="B94" s="688"/>
      <c r="C94" s="501" t="s">
        <v>294</v>
      </c>
      <c r="D94" s="522" t="s">
        <v>289</v>
      </c>
      <c r="E94" s="171">
        <v>45432</v>
      </c>
      <c r="F94" s="522"/>
      <c r="G94" s="193"/>
      <c r="H94" s="848"/>
      <c r="I94" s="193"/>
      <c r="J94" s="193"/>
      <c r="K94" s="848"/>
      <c r="L94" s="193"/>
      <c r="M94" s="193"/>
      <c r="N94" s="848"/>
      <c r="O94" s="193"/>
      <c r="P94" s="848"/>
      <c r="Q94" s="193"/>
      <c r="R94" s="388"/>
      <c r="S94" s="389"/>
      <c r="T94" s="193"/>
      <c r="U94" s="172" t="s">
        <v>722</v>
      </c>
      <c r="V94" s="232"/>
    </row>
    <row r="95" spans="1:22" ht="29.25" customHeight="1">
      <c r="A95" s="226">
        <v>45292</v>
      </c>
      <c r="B95" s="701" t="s">
        <v>228</v>
      </c>
      <c r="C95" s="686" t="s">
        <v>291</v>
      </c>
      <c r="D95" s="366" t="s">
        <v>280</v>
      </c>
      <c r="E95" s="28"/>
      <c r="F95" s="203"/>
      <c r="G95" s="366"/>
      <c r="H95" s="848"/>
      <c r="I95" s="41"/>
      <c r="J95" s="665" t="s">
        <v>973</v>
      </c>
      <c r="K95" s="848">
        <v>1</v>
      </c>
      <c r="L95" s="41"/>
      <c r="M95" s="41"/>
      <c r="N95" s="848"/>
      <c r="O95" s="41"/>
      <c r="P95" s="848"/>
      <c r="Q95" s="41"/>
      <c r="R95" s="41"/>
      <c r="S95" s="41"/>
      <c r="T95" s="41"/>
      <c r="U95" s="38" t="s">
        <v>292</v>
      </c>
      <c r="V95" s="232"/>
    </row>
    <row r="96" spans="1:22" ht="31.5" customHeight="1">
      <c r="A96" s="226">
        <v>45323</v>
      </c>
      <c r="B96" s="700"/>
      <c r="C96" s="736"/>
      <c r="D96" s="366" t="s">
        <v>289</v>
      </c>
      <c r="E96" s="28"/>
      <c r="F96" s="28">
        <v>45369</v>
      </c>
      <c r="G96" s="41"/>
      <c r="H96" s="848"/>
      <c r="I96" s="41"/>
      <c r="J96" s="41"/>
      <c r="K96" s="848"/>
      <c r="L96" s="41"/>
      <c r="M96" s="41"/>
      <c r="N96" s="848"/>
      <c r="O96" s="41"/>
      <c r="P96" s="848"/>
      <c r="Q96" s="41"/>
      <c r="R96" s="41"/>
      <c r="S96" s="41"/>
      <c r="T96" s="41"/>
      <c r="U96" s="38" t="s">
        <v>281</v>
      </c>
      <c r="V96" s="43"/>
    </row>
    <row r="97" spans="1:22" ht="20.25" customHeight="1">
      <c r="A97" s="44">
        <v>45323</v>
      </c>
      <c r="B97" s="700"/>
      <c r="C97" s="736"/>
      <c r="D97" s="366" t="s">
        <v>289</v>
      </c>
      <c r="E97" s="28"/>
      <c r="F97" s="28">
        <v>44983</v>
      </c>
      <c r="G97" s="203"/>
      <c r="H97" s="848"/>
      <c r="I97" s="203"/>
      <c r="J97" s="203"/>
      <c r="K97" s="848"/>
      <c r="L97" s="203"/>
      <c r="M97" s="203"/>
      <c r="N97" s="848"/>
      <c r="O97" s="203"/>
      <c r="P97" s="848"/>
      <c r="Q97" s="203"/>
      <c r="R97" s="203"/>
      <c r="S97" s="203"/>
      <c r="T97" s="203"/>
      <c r="U97" s="38" t="s">
        <v>345</v>
      </c>
      <c r="V97" s="43"/>
    </row>
    <row r="98" spans="1:22" ht="38.25" customHeight="1">
      <c r="A98" s="44">
        <v>45352</v>
      </c>
      <c r="B98" s="700"/>
      <c r="C98" s="736"/>
      <c r="D98" s="378" t="s">
        <v>289</v>
      </c>
      <c r="E98" s="28">
        <v>45358</v>
      </c>
      <c r="F98" s="378" t="s">
        <v>295</v>
      </c>
      <c r="G98" s="245"/>
      <c r="H98" s="848"/>
      <c r="I98" s="245"/>
      <c r="J98" s="414"/>
      <c r="K98" s="848"/>
      <c r="L98" s="28"/>
      <c r="M98" s="245"/>
      <c r="N98" s="848"/>
      <c r="O98" s="245"/>
      <c r="P98" s="848"/>
      <c r="Q98" s="245"/>
      <c r="R98" s="245"/>
      <c r="S98" s="245"/>
      <c r="T98" s="245"/>
      <c r="U98" s="38" t="s">
        <v>388</v>
      </c>
      <c r="V98" s="43"/>
    </row>
    <row r="99" spans="1:22" ht="26.25" customHeight="1">
      <c r="A99" s="44">
        <v>45352</v>
      </c>
      <c r="B99" s="700"/>
      <c r="C99" s="708"/>
      <c r="D99" s="385" t="s">
        <v>280</v>
      </c>
      <c r="E99" s="28" t="s">
        <v>412</v>
      </c>
      <c r="F99" s="245"/>
      <c r="G99" s="245"/>
      <c r="H99" s="848"/>
      <c r="I99" s="245"/>
      <c r="J99" s="414" t="s">
        <v>526</v>
      </c>
      <c r="K99" s="848">
        <v>1</v>
      </c>
      <c r="L99" s="28">
        <v>45393</v>
      </c>
      <c r="M99" s="245"/>
      <c r="N99" s="848"/>
      <c r="O99" s="245"/>
      <c r="P99" s="848"/>
      <c r="Q99" s="245"/>
      <c r="R99" s="245"/>
      <c r="S99" s="245"/>
      <c r="T99" s="245"/>
      <c r="U99" s="38" t="s">
        <v>394</v>
      </c>
      <c r="V99" s="43" t="s">
        <v>413</v>
      </c>
    </row>
    <row r="100" spans="1:22" ht="26.25" customHeight="1">
      <c r="A100" s="44">
        <v>45352</v>
      </c>
      <c r="B100" s="700"/>
      <c r="C100" s="229" t="s">
        <v>374</v>
      </c>
      <c r="D100" s="385" t="s">
        <v>289</v>
      </c>
      <c r="E100" s="28"/>
      <c r="F100" s="385" t="s">
        <v>408</v>
      </c>
      <c r="G100" s="245"/>
      <c r="H100" s="848"/>
      <c r="I100" s="245"/>
      <c r="J100" s="245"/>
      <c r="K100" s="848"/>
      <c r="L100" s="245"/>
      <c r="M100" s="245"/>
      <c r="N100" s="848"/>
      <c r="O100" s="245"/>
      <c r="P100" s="848"/>
      <c r="Q100" s="245"/>
      <c r="R100" s="245"/>
      <c r="S100" s="245"/>
      <c r="T100" s="245"/>
      <c r="U100" s="38" t="s">
        <v>409</v>
      </c>
      <c r="V100" s="43"/>
    </row>
    <row r="101" spans="1:22" ht="28.5" customHeight="1">
      <c r="A101" s="44">
        <v>45352</v>
      </c>
      <c r="B101" s="700"/>
      <c r="C101" s="686" t="s">
        <v>467</v>
      </c>
      <c r="D101" s="405" t="s">
        <v>289</v>
      </c>
      <c r="E101" s="171"/>
      <c r="F101" s="404" t="s">
        <v>468</v>
      </c>
      <c r="G101" s="404"/>
      <c r="H101" s="848"/>
      <c r="I101" s="404"/>
      <c r="J101" s="404"/>
      <c r="K101" s="848"/>
      <c r="L101" s="404"/>
      <c r="M101" s="404"/>
      <c r="N101" s="848"/>
      <c r="O101" s="404"/>
      <c r="P101" s="848"/>
      <c r="Q101" s="404"/>
      <c r="R101" s="404"/>
      <c r="S101" s="404"/>
      <c r="T101" s="404"/>
      <c r="U101" s="172" t="s">
        <v>469</v>
      </c>
      <c r="V101" s="43"/>
    </row>
    <row r="102" spans="1:22" ht="29.25" customHeight="1">
      <c r="A102" s="44">
        <v>45352</v>
      </c>
      <c r="B102" s="700"/>
      <c r="C102" s="708"/>
      <c r="D102" s="405" t="s">
        <v>289</v>
      </c>
      <c r="E102" s="171"/>
      <c r="F102" s="404" t="s">
        <v>468</v>
      </c>
      <c r="G102" s="404"/>
      <c r="H102" s="848"/>
      <c r="I102" s="404"/>
      <c r="J102" s="404"/>
      <c r="K102" s="848"/>
      <c r="L102" s="404"/>
      <c r="M102" s="404"/>
      <c r="N102" s="848"/>
      <c r="O102" s="404"/>
      <c r="P102" s="848"/>
      <c r="Q102" s="404"/>
      <c r="R102" s="404"/>
      <c r="S102" s="404"/>
      <c r="T102" s="404"/>
      <c r="U102" s="172" t="s">
        <v>470</v>
      </c>
      <c r="V102" s="43"/>
    </row>
    <row r="103" spans="1:22" ht="29.25" customHeight="1">
      <c r="A103" s="44">
        <v>45383</v>
      </c>
      <c r="B103" s="700"/>
      <c r="C103" s="723" t="s">
        <v>291</v>
      </c>
      <c r="D103" s="508" t="s">
        <v>289</v>
      </c>
      <c r="E103" s="171">
        <v>45409</v>
      </c>
      <c r="F103" s="507"/>
      <c r="G103" s="507"/>
      <c r="H103" s="848"/>
      <c r="I103" s="507"/>
      <c r="J103" s="507"/>
      <c r="K103" s="848"/>
      <c r="L103" s="507"/>
      <c r="M103" s="507"/>
      <c r="N103" s="848"/>
      <c r="O103" s="507"/>
      <c r="P103" s="848"/>
      <c r="Q103" s="507"/>
      <c r="R103" s="507"/>
      <c r="S103" s="507"/>
      <c r="T103" s="507"/>
      <c r="U103" s="172" t="s">
        <v>711</v>
      </c>
      <c r="V103" s="43"/>
    </row>
    <row r="104" spans="1:22" ht="29.25" customHeight="1">
      <c r="A104" s="44">
        <v>45413</v>
      </c>
      <c r="B104" s="688"/>
      <c r="C104" s="688"/>
      <c r="D104" s="578" t="s">
        <v>280</v>
      </c>
      <c r="E104" s="171"/>
      <c r="F104" s="578"/>
      <c r="G104" s="578"/>
      <c r="H104" s="848"/>
      <c r="I104" s="578"/>
      <c r="J104" s="659" t="s">
        <v>974</v>
      </c>
      <c r="K104" s="848">
        <v>1</v>
      </c>
      <c r="L104" s="578"/>
      <c r="M104" s="578"/>
      <c r="N104" s="848"/>
      <c r="O104" s="578"/>
      <c r="P104" s="848"/>
      <c r="Q104" s="578"/>
      <c r="R104" s="578"/>
      <c r="S104" s="578"/>
      <c r="T104" s="578"/>
      <c r="U104" s="172" t="s">
        <v>742</v>
      </c>
      <c r="V104" s="43"/>
    </row>
    <row r="105" spans="1:22" ht="36" customHeight="1">
      <c r="A105" s="44">
        <v>45352</v>
      </c>
      <c r="B105" s="701" t="s">
        <v>125</v>
      </c>
      <c r="C105" s="229" t="s">
        <v>465</v>
      </c>
      <c r="D105" s="405" t="s">
        <v>280</v>
      </c>
      <c r="E105" s="28">
        <v>45379</v>
      </c>
      <c r="F105" s="405" t="s">
        <v>466</v>
      </c>
      <c r="G105" s="203"/>
      <c r="H105" s="848"/>
      <c r="I105" s="203"/>
      <c r="J105" s="203"/>
      <c r="K105" s="848"/>
      <c r="L105" s="203"/>
      <c r="M105" s="203"/>
      <c r="N105" s="848"/>
      <c r="O105" s="203"/>
      <c r="P105" s="848"/>
      <c r="Q105" s="203"/>
      <c r="R105" s="203"/>
      <c r="S105" s="203"/>
      <c r="T105" s="203"/>
      <c r="U105" s="38" t="s">
        <v>474</v>
      </c>
      <c r="V105" s="43"/>
    </row>
    <row r="106" spans="1:22" ht="35.25" customHeight="1">
      <c r="A106" s="44">
        <v>45383</v>
      </c>
      <c r="B106" s="700"/>
      <c r="C106" s="489" t="s">
        <v>687</v>
      </c>
      <c r="D106" s="490" t="s">
        <v>289</v>
      </c>
      <c r="E106" s="171">
        <v>45387</v>
      </c>
      <c r="F106" s="490" t="s">
        <v>347</v>
      </c>
      <c r="G106" s="490"/>
      <c r="H106" s="848"/>
      <c r="I106" s="490"/>
      <c r="J106" s="490"/>
      <c r="K106" s="848"/>
      <c r="L106" s="490"/>
      <c r="M106" s="490"/>
      <c r="N106" s="848"/>
      <c r="O106" s="490"/>
      <c r="P106" s="848"/>
      <c r="Q106" s="490"/>
      <c r="R106" s="490"/>
      <c r="S106" s="490"/>
      <c r="T106" s="490"/>
      <c r="U106" s="172" t="s">
        <v>346</v>
      </c>
      <c r="V106" s="43"/>
    </row>
    <row r="107" spans="1:22" ht="44.25" customHeight="1">
      <c r="A107" s="44">
        <v>45413</v>
      </c>
      <c r="B107" s="688"/>
      <c r="C107" s="523" t="s">
        <v>730</v>
      </c>
      <c r="D107" s="524" t="s">
        <v>280</v>
      </c>
      <c r="E107" s="171">
        <v>45432</v>
      </c>
      <c r="F107" s="524"/>
      <c r="G107" s="524"/>
      <c r="H107" s="848"/>
      <c r="I107" s="524"/>
      <c r="J107" s="524"/>
      <c r="K107" s="848"/>
      <c r="L107" s="524"/>
      <c r="M107" s="524"/>
      <c r="N107" s="848"/>
      <c r="O107" s="524"/>
      <c r="P107" s="848"/>
      <c r="Q107" s="524"/>
      <c r="R107" s="524"/>
      <c r="S107" s="524"/>
      <c r="T107" s="524"/>
      <c r="U107" s="172" t="s">
        <v>731</v>
      </c>
      <c r="V107" s="43"/>
    </row>
    <row r="108" spans="1:22" ht="39.75" customHeight="1">
      <c r="A108" s="37">
        <v>45352</v>
      </c>
      <c r="B108" s="701" t="s">
        <v>229</v>
      </c>
      <c r="C108" s="425" t="s">
        <v>284</v>
      </c>
      <c r="D108" s="425" t="s">
        <v>280</v>
      </c>
      <c r="E108" s="28">
        <v>45364</v>
      </c>
      <c r="F108" s="28" t="s">
        <v>324</v>
      </c>
      <c r="G108" s="28"/>
      <c r="H108" s="848"/>
      <c r="I108" s="28"/>
      <c r="J108" s="203"/>
      <c r="K108" s="848"/>
      <c r="L108" s="203"/>
      <c r="M108" s="203"/>
      <c r="N108" s="848"/>
      <c r="O108" s="203"/>
      <c r="P108" s="848"/>
      <c r="Q108" s="203"/>
      <c r="R108" s="203"/>
      <c r="S108" s="203"/>
      <c r="T108" s="38" t="s">
        <v>554</v>
      </c>
      <c r="U108" s="38" t="s">
        <v>514</v>
      </c>
      <c r="V108" s="43"/>
    </row>
    <row r="109" spans="1:22" ht="31.5" customHeight="1">
      <c r="A109" s="37">
        <v>45444</v>
      </c>
      <c r="B109" s="688"/>
      <c r="C109" s="625" t="s">
        <v>522</v>
      </c>
      <c r="D109" s="625" t="s">
        <v>303</v>
      </c>
      <c r="E109" s="171" t="s">
        <v>918</v>
      </c>
      <c r="F109" s="171"/>
      <c r="G109" s="171"/>
      <c r="H109" s="848"/>
      <c r="I109" s="171"/>
      <c r="J109" s="625"/>
      <c r="K109" s="848"/>
      <c r="L109" s="625"/>
      <c r="M109" s="625"/>
      <c r="N109" s="848"/>
      <c r="O109" s="625"/>
      <c r="P109" s="848"/>
      <c r="Q109" s="625"/>
      <c r="R109" s="625"/>
      <c r="S109" s="625"/>
      <c r="T109" s="302">
        <v>45476</v>
      </c>
      <c r="U109" s="172" t="s">
        <v>381</v>
      </c>
      <c r="V109" s="43"/>
    </row>
    <row r="110" spans="1:22" ht="67.5" customHeight="1">
      <c r="A110" s="44"/>
      <c r="B110" s="204" t="s">
        <v>230</v>
      </c>
      <c r="C110" s="319"/>
      <c r="D110" s="319"/>
      <c r="E110" s="319"/>
      <c r="F110" s="203"/>
      <c r="G110" s="203"/>
      <c r="H110" s="848"/>
      <c r="I110" s="203"/>
      <c r="J110" s="203"/>
      <c r="K110" s="848"/>
      <c r="L110" s="203"/>
      <c r="M110" s="203"/>
      <c r="N110" s="848"/>
      <c r="O110" s="203"/>
      <c r="P110" s="848"/>
      <c r="Q110" s="203"/>
      <c r="R110" s="203"/>
      <c r="S110" s="203"/>
      <c r="T110" s="203"/>
      <c r="U110" s="38"/>
      <c r="V110" s="43"/>
    </row>
    <row r="111" spans="1:22" ht="66" customHeight="1">
      <c r="A111" s="44">
        <v>45352</v>
      </c>
      <c r="B111" s="431" t="s">
        <v>231</v>
      </c>
      <c r="C111" s="433" t="s">
        <v>569</v>
      </c>
      <c r="D111" s="433" t="s">
        <v>280</v>
      </c>
      <c r="E111" s="28">
        <v>45371</v>
      </c>
      <c r="F111" s="434" t="s">
        <v>347</v>
      </c>
      <c r="G111" s="203"/>
      <c r="H111" s="848"/>
      <c r="I111" s="203"/>
      <c r="J111" s="203"/>
      <c r="K111" s="848"/>
      <c r="L111" s="203"/>
      <c r="M111" s="203"/>
      <c r="N111" s="848"/>
      <c r="O111" s="203"/>
      <c r="P111" s="848"/>
      <c r="Q111" s="203"/>
      <c r="R111" s="203"/>
      <c r="S111" s="41"/>
      <c r="T111" s="38"/>
      <c r="U111" s="38" t="s">
        <v>346</v>
      </c>
      <c r="V111" s="43"/>
    </row>
    <row r="112" spans="1:22" ht="30" customHeight="1">
      <c r="A112" s="44">
        <v>45352</v>
      </c>
      <c r="B112" s="701" t="s">
        <v>232</v>
      </c>
      <c r="C112" s="686" t="s">
        <v>410</v>
      </c>
      <c r="D112" s="385" t="s">
        <v>280</v>
      </c>
      <c r="E112" s="28" t="s">
        <v>411</v>
      </c>
      <c r="F112" s="203"/>
      <c r="G112" s="41"/>
      <c r="H112" s="848"/>
      <c r="I112" s="41"/>
      <c r="J112" s="41"/>
      <c r="K112" s="848"/>
      <c r="L112" s="46"/>
      <c r="M112" s="41"/>
      <c r="N112" s="848"/>
      <c r="O112" s="41"/>
      <c r="P112" s="848"/>
      <c r="Q112" s="41"/>
      <c r="R112" s="41"/>
      <c r="S112" s="41"/>
      <c r="T112" s="41"/>
      <c r="U112" s="38" t="s">
        <v>394</v>
      </c>
      <c r="V112" s="43" t="s">
        <v>407</v>
      </c>
    </row>
    <row r="113" spans="1:22" ht="29.25" customHeight="1">
      <c r="A113" s="44">
        <v>45352</v>
      </c>
      <c r="B113" s="703"/>
      <c r="C113" s="745"/>
      <c r="D113" s="414" t="s">
        <v>280</v>
      </c>
      <c r="E113" s="28" t="s">
        <v>537</v>
      </c>
      <c r="F113" s="414"/>
      <c r="G113" s="41"/>
      <c r="H113" s="848"/>
      <c r="I113" s="41"/>
      <c r="J113" s="41"/>
      <c r="K113" s="848"/>
      <c r="L113" s="46"/>
      <c r="M113" s="41"/>
      <c r="N113" s="848"/>
      <c r="O113" s="41"/>
      <c r="P113" s="848"/>
      <c r="Q113" s="41"/>
      <c r="R113" s="41"/>
      <c r="S113" s="41"/>
      <c r="T113" s="41"/>
      <c r="U113" s="38" t="s">
        <v>346</v>
      </c>
      <c r="V113" s="43"/>
    </row>
    <row r="114" spans="1:22" ht="27" customHeight="1">
      <c r="A114" s="44">
        <v>45352</v>
      </c>
      <c r="B114" s="700"/>
      <c r="C114" s="700"/>
      <c r="D114" s="396" t="s">
        <v>280</v>
      </c>
      <c r="E114" s="28" t="s">
        <v>536</v>
      </c>
      <c r="F114" s="203"/>
      <c r="G114" s="41"/>
      <c r="H114" s="848"/>
      <c r="I114" s="41"/>
      <c r="J114" s="41"/>
      <c r="K114" s="848"/>
      <c r="L114" s="46"/>
      <c r="M114" s="41"/>
      <c r="N114" s="848"/>
      <c r="O114" s="41"/>
      <c r="P114" s="848"/>
      <c r="Q114" s="41"/>
      <c r="R114" s="41"/>
      <c r="S114" s="41"/>
      <c r="T114" s="41"/>
      <c r="U114" s="38" t="s">
        <v>538</v>
      </c>
      <c r="V114" s="43" t="s">
        <v>539</v>
      </c>
    </row>
    <row r="115" spans="1:22" ht="27" customHeight="1">
      <c r="A115" s="44">
        <v>45413</v>
      </c>
      <c r="B115" s="688"/>
      <c r="C115" s="688"/>
      <c r="D115" s="526" t="s">
        <v>280</v>
      </c>
      <c r="E115" s="171">
        <v>45436</v>
      </c>
      <c r="F115" s="524"/>
      <c r="G115" s="193"/>
      <c r="H115" s="848"/>
      <c r="I115" s="193"/>
      <c r="J115" s="193"/>
      <c r="K115" s="848"/>
      <c r="L115" s="311"/>
      <c r="M115" s="193"/>
      <c r="N115" s="848"/>
      <c r="O115" s="193"/>
      <c r="P115" s="848"/>
      <c r="Q115" s="193"/>
      <c r="R115" s="193"/>
      <c r="S115" s="193"/>
      <c r="T115" s="193"/>
      <c r="U115" s="172" t="s">
        <v>729</v>
      </c>
      <c r="V115" s="43"/>
    </row>
    <row r="116" spans="1:22" ht="29.25" customHeight="1">
      <c r="A116" s="44">
        <v>45292</v>
      </c>
      <c r="B116" s="701" t="s">
        <v>116</v>
      </c>
      <c r="C116" s="253" t="s">
        <v>378</v>
      </c>
      <c r="D116" s="414" t="s">
        <v>280</v>
      </c>
      <c r="E116" s="171"/>
      <c r="F116" s="413" t="s">
        <v>295</v>
      </c>
      <c r="G116" s="193"/>
      <c r="H116" s="848"/>
      <c r="I116" s="193"/>
      <c r="J116" s="193"/>
      <c r="K116" s="848"/>
      <c r="L116" s="311"/>
      <c r="M116" s="193"/>
      <c r="N116" s="848"/>
      <c r="O116" s="193"/>
      <c r="P116" s="848"/>
      <c r="Q116" s="193"/>
      <c r="R116" s="193"/>
      <c r="S116" s="193"/>
      <c r="T116" s="171">
        <v>45356</v>
      </c>
      <c r="U116" s="172" t="s">
        <v>534</v>
      </c>
      <c r="V116" s="43"/>
    </row>
    <row r="117" spans="1:22" ht="27.75" customHeight="1">
      <c r="A117" s="44">
        <v>45292</v>
      </c>
      <c r="B117" s="700"/>
      <c r="C117" s="686" t="s">
        <v>287</v>
      </c>
      <c r="D117" s="366" t="s">
        <v>280</v>
      </c>
      <c r="E117" s="28">
        <v>45324</v>
      </c>
      <c r="F117" s="203"/>
      <c r="G117" s="41"/>
      <c r="H117" s="848"/>
      <c r="I117" s="41"/>
      <c r="J117" s="41"/>
      <c r="K117" s="848"/>
      <c r="L117" s="46"/>
      <c r="M117" s="41"/>
      <c r="N117" s="848"/>
      <c r="O117" s="41"/>
      <c r="P117" s="848"/>
      <c r="Q117" s="41"/>
      <c r="R117" s="41"/>
      <c r="S117" s="41"/>
      <c r="T117" s="41"/>
      <c r="U117" s="38" t="s">
        <v>281</v>
      </c>
      <c r="V117" s="43"/>
    </row>
    <row r="118" spans="1:22" ht="28.5" customHeight="1">
      <c r="A118" s="44">
        <v>45352</v>
      </c>
      <c r="B118" s="700"/>
      <c r="C118" s="743"/>
      <c r="D118" s="410" t="s">
        <v>280</v>
      </c>
      <c r="E118" s="28">
        <v>45378</v>
      </c>
      <c r="F118" s="203"/>
      <c r="G118" s="41"/>
      <c r="H118" s="848"/>
      <c r="I118" s="41"/>
      <c r="J118" s="665" t="s">
        <v>975</v>
      </c>
      <c r="K118" s="848">
        <v>1</v>
      </c>
      <c r="L118" s="28">
        <v>45379</v>
      </c>
      <c r="M118" s="41"/>
      <c r="N118" s="848"/>
      <c r="O118" s="41"/>
      <c r="P118" s="848"/>
      <c r="Q118" s="41"/>
      <c r="R118" s="41"/>
      <c r="S118" s="41"/>
      <c r="T118" s="41"/>
      <c r="U118" s="38" t="s">
        <v>459</v>
      </c>
      <c r="V118" s="43" t="s">
        <v>535</v>
      </c>
    </row>
    <row r="119" spans="1:22" ht="27.75" customHeight="1">
      <c r="A119" s="44">
        <v>45352</v>
      </c>
      <c r="B119" s="700"/>
      <c r="C119" s="744"/>
      <c r="D119" s="410" t="s">
        <v>280</v>
      </c>
      <c r="E119" s="28">
        <v>45379</v>
      </c>
      <c r="F119" s="410" t="s">
        <v>466</v>
      </c>
      <c r="G119" s="41"/>
      <c r="H119" s="848"/>
      <c r="I119" s="41"/>
      <c r="M119" s="41"/>
      <c r="N119" s="848"/>
      <c r="O119" s="41"/>
      <c r="P119" s="848"/>
      <c r="Q119" s="41"/>
      <c r="R119" s="41"/>
      <c r="S119" s="41"/>
      <c r="T119" s="41"/>
      <c r="U119" s="38" t="s">
        <v>346</v>
      </c>
      <c r="V119" s="43"/>
    </row>
    <row r="120" spans="1:22" ht="21" customHeight="1">
      <c r="A120" s="44">
        <v>45383</v>
      </c>
      <c r="B120" s="700"/>
      <c r="C120" s="266" t="s">
        <v>378</v>
      </c>
      <c r="D120" s="414" t="s">
        <v>280</v>
      </c>
      <c r="E120" s="171"/>
      <c r="F120" s="413" t="s">
        <v>295</v>
      </c>
      <c r="G120" s="193"/>
      <c r="H120" s="848"/>
      <c r="I120" s="193"/>
      <c r="J120" s="413"/>
      <c r="K120" s="848"/>
      <c r="L120" s="171"/>
      <c r="M120" s="193"/>
      <c r="N120" s="848"/>
      <c r="O120" s="193"/>
      <c r="P120" s="848"/>
      <c r="Q120" s="193"/>
      <c r="R120" s="193"/>
      <c r="S120" s="193"/>
      <c r="T120" s="193"/>
      <c r="U120" s="172" t="s">
        <v>811</v>
      </c>
      <c r="V120" s="43"/>
    </row>
    <row r="121" spans="1:22" ht="26.25" customHeight="1">
      <c r="A121" s="44">
        <v>45383</v>
      </c>
      <c r="B121" s="700"/>
      <c r="C121" s="175" t="s">
        <v>374</v>
      </c>
      <c r="D121" s="576" t="s">
        <v>289</v>
      </c>
      <c r="E121" s="171"/>
      <c r="F121" s="576" t="s">
        <v>812</v>
      </c>
      <c r="G121" s="193"/>
      <c r="H121" s="848"/>
      <c r="I121" s="193"/>
      <c r="J121" s="576"/>
      <c r="K121" s="848"/>
      <c r="L121" s="171"/>
      <c r="M121" s="193"/>
      <c r="N121" s="848"/>
      <c r="O121" s="193"/>
      <c r="P121" s="848"/>
      <c r="Q121" s="193"/>
      <c r="R121" s="193"/>
      <c r="S121" s="193"/>
      <c r="T121" s="193"/>
      <c r="U121" s="172" t="s">
        <v>705</v>
      </c>
      <c r="V121" s="43"/>
    </row>
    <row r="122" spans="1:22" ht="21" customHeight="1">
      <c r="A122" s="44">
        <v>45444</v>
      </c>
      <c r="B122" s="700"/>
      <c r="C122" s="723" t="s">
        <v>287</v>
      </c>
      <c r="D122" s="576" t="s">
        <v>289</v>
      </c>
      <c r="E122" s="171"/>
      <c r="F122" s="576">
        <v>2024</v>
      </c>
      <c r="G122" s="193"/>
      <c r="H122" s="848"/>
      <c r="I122" s="193"/>
      <c r="J122" s="576"/>
      <c r="K122" s="848"/>
      <c r="L122" s="171"/>
      <c r="M122" s="193"/>
      <c r="N122" s="848"/>
      <c r="O122" s="193"/>
      <c r="P122" s="848"/>
      <c r="Q122" s="193"/>
      <c r="R122" s="193"/>
      <c r="S122" s="193"/>
      <c r="T122" s="193"/>
      <c r="U122" s="172"/>
      <c r="V122" s="43"/>
    </row>
    <row r="123" spans="1:22" ht="21" customHeight="1">
      <c r="A123" s="44">
        <v>45444</v>
      </c>
      <c r="B123" s="700"/>
      <c r="C123" s="750"/>
      <c r="D123" s="576" t="s">
        <v>280</v>
      </c>
      <c r="E123" s="171"/>
      <c r="F123" s="576">
        <v>2024</v>
      </c>
      <c r="G123" s="193"/>
      <c r="H123" s="848"/>
      <c r="I123" s="193"/>
      <c r="J123" s="576"/>
      <c r="K123" s="848"/>
      <c r="L123" s="171"/>
      <c r="M123" s="193"/>
      <c r="N123" s="848"/>
      <c r="O123" s="193"/>
      <c r="P123" s="848"/>
      <c r="Q123" s="193"/>
      <c r="R123" s="193"/>
      <c r="S123" s="193"/>
      <c r="T123" s="193"/>
      <c r="U123" s="172"/>
      <c r="V123" s="43"/>
    </row>
    <row r="124" spans="1:22" ht="21" customHeight="1">
      <c r="A124" s="44">
        <v>45444</v>
      </c>
      <c r="B124" s="688"/>
      <c r="C124" s="737"/>
      <c r="D124" s="576" t="s">
        <v>280</v>
      </c>
      <c r="E124" s="171"/>
      <c r="F124" s="576" t="s">
        <v>306</v>
      </c>
      <c r="G124" s="193"/>
      <c r="H124" s="848"/>
      <c r="I124" s="193"/>
      <c r="J124" s="576"/>
      <c r="K124" s="848"/>
      <c r="L124" s="171"/>
      <c r="M124" s="193"/>
      <c r="N124" s="848"/>
      <c r="O124" s="193"/>
      <c r="P124" s="848"/>
      <c r="Q124" s="193"/>
      <c r="R124" s="193"/>
      <c r="S124" s="193"/>
      <c r="T124" s="193"/>
      <c r="U124" s="172"/>
      <c r="V124" s="43"/>
    </row>
    <row r="125" spans="1:22" ht="28.5" customHeight="1">
      <c r="A125" s="44">
        <v>45292</v>
      </c>
      <c r="B125" s="701" t="s">
        <v>233</v>
      </c>
      <c r="C125" s="686" t="s">
        <v>288</v>
      </c>
      <c r="D125" s="366" t="s">
        <v>289</v>
      </c>
      <c r="E125" s="28"/>
      <c r="F125" s="203"/>
      <c r="G125" s="41"/>
      <c r="H125" s="848"/>
      <c r="I125" s="41"/>
      <c r="J125" s="41"/>
      <c r="K125" s="848"/>
      <c r="L125" s="46"/>
      <c r="M125" s="41"/>
      <c r="N125" s="848"/>
      <c r="O125" s="41"/>
      <c r="P125" s="848"/>
      <c r="Q125" s="41"/>
      <c r="R125" s="41"/>
      <c r="S125" s="41"/>
      <c r="T125" s="41"/>
      <c r="U125" s="38" t="s">
        <v>290</v>
      </c>
      <c r="V125" s="43"/>
    </row>
    <row r="126" spans="1:22" ht="39" customHeight="1">
      <c r="A126" s="44">
        <v>45292</v>
      </c>
      <c r="B126" s="746"/>
      <c r="C126" s="708"/>
      <c r="D126" s="428" t="s">
        <v>280</v>
      </c>
      <c r="E126" s="171">
        <v>45309</v>
      </c>
      <c r="F126" s="428"/>
      <c r="G126" s="193"/>
      <c r="H126" s="848"/>
      <c r="I126" s="193"/>
      <c r="J126" s="171" t="s">
        <v>976</v>
      </c>
      <c r="K126" s="848">
        <v>1</v>
      </c>
      <c r="L126" s="171">
        <v>45335</v>
      </c>
      <c r="M126" s="193"/>
      <c r="N126" s="848"/>
      <c r="O126" s="193"/>
      <c r="P126" s="848"/>
      <c r="Q126" s="193"/>
      <c r="R126" s="193"/>
      <c r="S126" s="193"/>
      <c r="T126" s="193"/>
      <c r="U126" s="172" t="s">
        <v>584</v>
      </c>
      <c r="V126" s="43"/>
    </row>
    <row r="127" spans="1:22" ht="27.75" customHeight="1">
      <c r="A127" s="44">
        <v>45352</v>
      </c>
      <c r="B127" s="746"/>
      <c r="C127" s="686" t="s">
        <v>481</v>
      </c>
      <c r="D127" s="428" t="s">
        <v>280</v>
      </c>
      <c r="E127" s="171" t="s">
        <v>585</v>
      </c>
      <c r="F127" s="428"/>
      <c r="G127" s="193"/>
      <c r="H127" s="848"/>
      <c r="I127" s="193"/>
      <c r="J127" s="659" t="s">
        <v>977</v>
      </c>
      <c r="K127" s="848">
        <v>1</v>
      </c>
      <c r="L127" s="171">
        <v>45379</v>
      </c>
      <c r="M127" s="193"/>
      <c r="N127" s="848"/>
      <c r="O127" s="193"/>
      <c r="P127" s="848"/>
      <c r="Q127" s="193"/>
      <c r="R127" s="193"/>
      <c r="S127" s="193"/>
      <c r="T127" s="193"/>
      <c r="U127" s="172" t="s">
        <v>586</v>
      </c>
      <c r="V127" s="43"/>
    </row>
    <row r="128" spans="1:22" ht="26.25" customHeight="1">
      <c r="A128" s="44">
        <v>45352</v>
      </c>
      <c r="B128" s="736"/>
      <c r="C128" s="708"/>
      <c r="D128" s="410" t="s">
        <v>289</v>
      </c>
      <c r="E128" s="28">
        <v>45383</v>
      </c>
      <c r="F128" s="203"/>
      <c r="G128" s="41"/>
      <c r="H128" s="848"/>
      <c r="I128" s="41"/>
      <c r="J128" s="41"/>
      <c r="K128" s="848"/>
      <c r="L128" s="46"/>
      <c r="M128" s="41"/>
      <c r="N128" s="848"/>
      <c r="O128" s="41"/>
      <c r="P128" s="848"/>
      <c r="Q128" s="41"/>
      <c r="R128" s="41"/>
      <c r="S128" s="41"/>
      <c r="T128" s="41"/>
      <c r="U128" s="38" t="s">
        <v>346</v>
      </c>
      <c r="V128" s="43"/>
    </row>
    <row r="129" spans="1:22" ht="26.25" customHeight="1">
      <c r="A129" s="44">
        <v>45352</v>
      </c>
      <c r="B129" s="701" t="s">
        <v>234</v>
      </c>
      <c r="C129" s="686" t="s">
        <v>664</v>
      </c>
      <c r="D129" s="463" t="s">
        <v>280</v>
      </c>
      <c r="E129" s="171">
        <v>45358</v>
      </c>
      <c r="F129" s="463" t="s">
        <v>295</v>
      </c>
      <c r="G129" s="193"/>
      <c r="H129" s="848"/>
      <c r="I129" s="193"/>
      <c r="J129" s="659" t="s">
        <v>665</v>
      </c>
      <c r="K129" s="848">
        <v>1</v>
      </c>
      <c r="L129" s="171">
        <v>45373</v>
      </c>
      <c r="M129" s="193"/>
      <c r="N129" s="848"/>
      <c r="O129" s="193"/>
      <c r="P129" s="848"/>
      <c r="Q129" s="193"/>
      <c r="R129" s="193"/>
      <c r="S129" s="193"/>
      <c r="T129" s="193"/>
      <c r="U129" s="172" t="s">
        <v>516</v>
      </c>
      <c r="V129" s="43"/>
    </row>
    <row r="130" spans="1:22" ht="39" customHeight="1">
      <c r="A130" s="44">
        <v>45352</v>
      </c>
      <c r="B130" s="700"/>
      <c r="C130" s="708"/>
      <c r="D130" s="463" t="s">
        <v>280</v>
      </c>
      <c r="E130" s="28">
        <v>45378</v>
      </c>
      <c r="F130" s="466" t="s">
        <v>306</v>
      </c>
      <c r="G130" s="203"/>
      <c r="H130" s="848"/>
      <c r="I130" s="203"/>
      <c r="J130" s="306"/>
      <c r="K130" s="848"/>
      <c r="L130" s="203"/>
      <c r="M130" s="41"/>
      <c r="N130" s="848"/>
      <c r="O130" s="41"/>
      <c r="P130" s="848"/>
      <c r="Q130" s="41"/>
      <c r="R130" s="41"/>
      <c r="S130" s="41"/>
      <c r="T130" s="38"/>
      <c r="U130" s="38" t="s">
        <v>346</v>
      </c>
      <c r="V130" s="43"/>
    </row>
    <row r="131" spans="1:22" ht="30.75" customHeight="1">
      <c r="A131" s="44">
        <v>45413</v>
      </c>
      <c r="B131" s="688"/>
      <c r="C131" s="648" t="s">
        <v>284</v>
      </c>
      <c r="D131" s="646" t="s">
        <v>303</v>
      </c>
      <c r="E131" s="171">
        <v>45433</v>
      </c>
      <c r="F131" s="646" t="s">
        <v>324</v>
      </c>
      <c r="G131" s="646"/>
      <c r="H131" s="848"/>
      <c r="I131" s="646"/>
      <c r="J131" s="646"/>
      <c r="K131" s="848"/>
      <c r="L131" s="646"/>
      <c r="M131" s="193"/>
      <c r="N131" s="848"/>
      <c r="O131" s="193"/>
      <c r="P131" s="848"/>
      <c r="Q131" s="193"/>
      <c r="R131" s="193"/>
      <c r="S131" s="193"/>
      <c r="T131" s="172"/>
      <c r="U131" s="172" t="s">
        <v>944</v>
      </c>
      <c r="V131" s="43"/>
    </row>
    <row r="132" spans="1:22" ht="26.25" customHeight="1">
      <c r="A132" s="44">
        <v>45323</v>
      </c>
      <c r="B132" s="701" t="s">
        <v>235</v>
      </c>
      <c r="C132" s="723" t="s">
        <v>351</v>
      </c>
      <c r="D132" s="433" t="s">
        <v>280</v>
      </c>
      <c r="E132" s="171"/>
      <c r="F132" s="428"/>
      <c r="G132" s="428"/>
      <c r="H132" s="848"/>
      <c r="I132" s="428"/>
      <c r="J132" s="428"/>
      <c r="K132" s="848"/>
      <c r="L132" s="428"/>
      <c r="M132" s="193"/>
      <c r="N132" s="848"/>
      <c r="O132" s="193"/>
      <c r="P132" s="848"/>
      <c r="Q132" s="193"/>
      <c r="R132" s="193"/>
      <c r="S132" s="193"/>
      <c r="T132" s="172"/>
      <c r="U132" s="172" t="s">
        <v>579</v>
      </c>
      <c r="V132" s="43"/>
    </row>
    <row r="133" spans="1:22" ht="26.25" customHeight="1">
      <c r="A133" s="44">
        <v>45352</v>
      </c>
      <c r="B133" s="700"/>
      <c r="C133" s="700"/>
      <c r="D133" s="391" t="s">
        <v>280</v>
      </c>
      <c r="E133" s="138" t="s">
        <v>441</v>
      </c>
      <c r="F133" s="137"/>
      <c r="G133" s="137"/>
      <c r="H133" s="849"/>
      <c r="I133" s="137"/>
      <c r="J133" s="137" t="s">
        <v>978</v>
      </c>
      <c r="K133" s="849">
        <v>1</v>
      </c>
      <c r="L133" s="137"/>
      <c r="M133" s="137"/>
      <c r="N133" s="849"/>
      <c r="O133" s="137"/>
      <c r="P133" s="849"/>
      <c r="Q133" s="137"/>
      <c r="R133" s="137"/>
      <c r="S133" s="137"/>
      <c r="T133" s="137"/>
      <c r="U133" s="200" t="s">
        <v>394</v>
      </c>
      <c r="V133" s="43" t="s">
        <v>442</v>
      </c>
    </row>
    <row r="134" spans="1:22" ht="27" customHeight="1">
      <c r="A134" s="44">
        <v>45352</v>
      </c>
      <c r="B134" s="700"/>
      <c r="C134" s="747"/>
      <c r="D134" s="433" t="s">
        <v>280</v>
      </c>
      <c r="E134" s="174" t="s">
        <v>580</v>
      </c>
      <c r="F134" s="175"/>
      <c r="G134" s="175"/>
      <c r="H134" s="849"/>
      <c r="I134" s="175"/>
      <c r="J134" s="175"/>
      <c r="K134" s="849"/>
      <c r="L134" s="175"/>
      <c r="M134" s="175"/>
      <c r="N134" s="849"/>
      <c r="O134" s="175"/>
      <c r="P134" s="849"/>
      <c r="Q134" s="175"/>
      <c r="R134" s="175"/>
      <c r="S134" s="175"/>
      <c r="T134" s="175"/>
      <c r="U134" s="282" t="s">
        <v>582</v>
      </c>
      <c r="V134" s="43"/>
    </row>
    <row r="135" spans="1:22" ht="38.25" customHeight="1">
      <c r="A135" s="44">
        <v>45352</v>
      </c>
      <c r="B135" s="700"/>
      <c r="C135" s="747"/>
      <c r="D135" s="433" t="s">
        <v>280</v>
      </c>
      <c r="E135" s="138" t="s">
        <v>581</v>
      </c>
      <c r="F135" s="137"/>
      <c r="G135" s="219"/>
      <c r="H135" s="849"/>
      <c r="I135" s="137"/>
      <c r="J135" s="137"/>
      <c r="K135" s="849"/>
      <c r="L135" s="137"/>
      <c r="M135" s="137"/>
      <c r="N135" s="849"/>
      <c r="O135" s="137"/>
      <c r="P135" s="849"/>
      <c r="Q135" s="137"/>
      <c r="R135" s="137"/>
      <c r="S135" s="137"/>
      <c r="T135" s="137"/>
      <c r="U135" s="200" t="s">
        <v>583</v>
      </c>
      <c r="V135" s="215"/>
    </row>
    <row r="136" spans="1:22" ht="26.25" customHeight="1">
      <c r="A136" s="44">
        <v>45383</v>
      </c>
      <c r="B136" s="700"/>
      <c r="C136" s="747"/>
      <c r="D136" s="605" t="s">
        <v>280</v>
      </c>
      <c r="E136" s="174" t="s">
        <v>873</v>
      </c>
      <c r="F136" s="175"/>
      <c r="G136" s="416"/>
      <c r="H136" s="849"/>
      <c r="I136" s="175"/>
      <c r="J136" s="175"/>
      <c r="K136" s="849"/>
      <c r="L136" s="175"/>
      <c r="M136" s="175"/>
      <c r="N136" s="849"/>
      <c r="O136" s="175"/>
      <c r="P136" s="849"/>
      <c r="Q136" s="175"/>
      <c r="R136" s="175"/>
      <c r="S136" s="175"/>
      <c r="T136" s="175"/>
      <c r="U136" s="282" t="s">
        <v>394</v>
      </c>
      <c r="V136" s="215"/>
    </row>
    <row r="137" spans="1:22" ht="31.5" customHeight="1">
      <c r="A137" s="44">
        <v>45413</v>
      </c>
      <c r="B137" s="688"/>
      <c r="C137" s="748"/>
      <c r="D137" s="605" t="s">
        <v>280</v>
      </c>
      <c r="E137" s="174" t="s">
        <v>874</v>
      </c>
      <c r="F137" s="175"/>
      <c r="G137" s="416"/>
      <c r="H137" s="849"/>
      <c r="I137" s="175"/>
      <c r="J137" s="175"/>
      <c r="K137" s="849"/>
      <c r="L137" s="175"/>
      <c r="M137" s="175"/>
      <c r="N137" s="849"/>
      <c r="O137" s="175"/>
      <c r="P137" s="849"/>
      <c r="Q137" s="175"/>
      <c r="R137" s="175"/>
      <c r="S137" s="175"/>
      <c r="T137" s="175"/>
      <c r="U137" s="282" t="s">
        <v>721</v>
      </c>
      <c r="V137" s="215"/>
    </row>
    <row r="138" spans="1:22" ht="28.5" customHeight="1">
      <c r="A138" s="44">
        <v>45323</v>
      </c>
      <c r="B138" s="701" t="s">
        <v>236</v>
      </c>
      <c r="C138" s="686" t="s">
        <v>425</v>
      </c>
      <c r="D138" s="175" t="s">
        <v>289</v>
      </c>
      <c r="E138" s="174"/>
      <c r="F138" s="175"/>
      <c r="G138" s="416"/>
      <c r="H138" s="849"/>
      <c r="I138" s="175"/>
      <c r="J138" s="175"/>
      <c r="K138" s="849"/>
      <c r="L138" s="175"/>
      <c r="M138" s="175"/>
      <c r="N138" s="849"/>
      <c r="O138" s="175"/>
      <c r="P138" s="849"/>
      <c r="Q138" s="175"/>
      <c r="R138" s="175"/>
      <c r="S138" s="175"/>
      <c r="T138" s="175"/>
      <c r="U138" s="282" t="s">
        <v>579</v>
      </c>
      <c r="V138" s="215"/>
    </row>
    <row r="139" spans="1:22" ht="26.25" customHeight="1">
      <c r="A139" s="44">
        <v>45352</v>
      </c>
      <c r="B139" s="700"/>
      <c r="C139" s="743"/>
      <c r="D139" s="387" t="s">
        <v>280</v>
      </c>
      <c r="E139" s="28" t="s">
        <v>426</v>
      </c>
      <c r="F139" s="203"/>
      <c r="G139" s="41"/>
      <c r="H139" s="848"/>
      <c r="I139" s="41"/>
      <c r="J139" s="41"/>
      <c r="K139" s="848"/>
      <c r="L139" s="41"/>
      <c r="M139" s="41"/>
      <c r="N139" s="848"/>
      <c r="O139" s="41"/>
      <c r="P139" s="848"/>
      <c r="Q139" s="41"/>
      <c r="R139" s="41"/>
      <c r="S139" s="41"/>
      <c r="T139" s="38"/>
      <c r="U139" s="38" t="s">
        <v>342</v>
      </c>
      <c r="V139" s="43" t="s">
        <v>427</v>
      </c>
    </row>
    <row r="140" spans="1:22" ht="29.25" customHeight="1">
      <c r="A140" s="44">
        <v>45352</v>
      </c>
      <c r="B140" s="700"/>
      <c r="C140" s="744"/>
      <c r="D140" s="396" t="s">
        <v>280</v>
      </c>
      <c r="E140" s="28" t="s">
        <v>454</v>
      </c>
      <c r="F140" s="203"/>
      <c r="G140" s="41"/>
      <c r="H140" s="848"/>
      <c r="I140" s="41"/>
      <c r="J140" s="41"/>
      <c r="K140" s="848"/>
      <c r="L140" s="41"/>
      <c r="M140" s="41"/>
      <c r="N140" s="848"/>
      <c r="O140" s="41"/>
      <c r="P140" s="848"/>
      <c r="Q140" s="41"/>
      <c r="R140" s="41"/>
      <c r="S140" s="41"/>
      <c r="T140" s="38"/>
      <c r="U140" s="38" t="s">
        <v>346</v>
      </c>
      <c r="V140" s="43"/>
    </row>
    <row r="141" spans="1:22" ht="29.25" customHeight="1">
      <c r="A141" s="44">
        <v>45383</v>
      </c>
      <c r="B141" s="700"/>
      <c r="C141" s="504" t="s">
        <v>703</v>
      </c>
      <c r="D141" s="502" t="s">
        <v>289</v>
      </c>
      <c r="E141" s="171"/>
      <c r="F141" s="502"/>
      <c r="G141" s="193"/>
      <c r="H141" s="848"/>
      <c r="I141" s="193"/>
      <c r="J141" s="193"/>
      <c r="K141" s="848"/>
      <c r="L141" s="193"/>
      <c r="M141" s="193"/>
      <c r="N141" s="848"/>
      <c r="O141" s="193"/>
      <c r="P141" s="848"/>
      <c r="Q141" s="193"/>
      <c r="R141" s="193"/>
      <c r="S141" s="193"/>
      <c r="T141" s="172"/>
      <c r="U141" s="172" t="s">
        <v>704</v>
      </c>
      <c r="V141" s="43"/>
    </row>
    <row r="142" spans="1:22" ht="29.25" customHeight="1">
      <c r="A142" s="44">
        <v>45413</v>
      </c>
      <c r="B142" s="700"/>
      <c r="C142" s="723" t="s">
        <v>425</v>
      </c>
      <c r="D142" s="574" t="s">
        <v>289</v>
      </c>
      <c r="E142" s="171">
        <v>45442</v>
      </c>
      <c r="F142" s="574"/>
      <c r="G142" s="193"/>
      <c r="H142" s="848"/>
      <c r="I142" s="193"/>
      <c r="J142" s="193"/>
      <c r="K142" s="848"/>
      <c r="L142" s="193"/>
      <c r="M142" s="193"/>
      <c r="N142" s="848"/>
      <c r="O142" s="193"/>
      <c r="P142" s="848"/>
      <c r="Q142" s="193"/>
      <c r="R142" s="193"/>
      <c r="S142" s="193"/>
      <c r="T142" s="172"/>
      <c r="U142" s="172" t="s">
        <v>805</v>
      </c>
      <c r="V142" s="43"/>
    </row>
    <row r="143" spans="1:22" ht="29.25" customHeight="1">
      <c r="A143" s="44">
        <v>45444</v>
      </c>
      <c r="B143" s="700"/>
      <c r="C143" s="750"/>
      <c r="D143" s="574" t="s">
        <v>289</v>
      </c>
      <c r="E143" s="171">
        <v>45450</v>
      </c>
      <c r="F143" s="574"/>
      <c r="G143" s="193"/>
      <c r="H143" s="848"/>
      <c r="I143" s="193"/>
      <c r="J143" s="193"/>
      <c r="K143" s="848"/>
      <c r="L143" s="193"/>
      <c r="M143" s="193"/>
      <c r="N143" s="848"/>
      <c r="O143" s="193"/>
      <c r="P143" s="848"/>
      <c r="Q143" s="193"/>
      <c r="R143" s="193"/>
      <c r="S143" s="193"/>
      <c r="T143" s="172"/>
      <c r="U143" s="172" t="s">
        <v>806</v>
      </c>
      <c r="V143" s="43"/>
    </row>
    <row r="144" spans="1:22" ht="29.25" customHeight="1">
      <c r="A144" s="44">
        <v>45444</v>
      </c>
      <c r="B144" s="688"/>
      <c r="C144" s="737"/>
      <c r="D144" s="574" t="s">
        <v>280</v>
      </c>
      <c r="E144" s="171">
        <v>45464</v>
      </c>
      <c r="F144" s="574"/>
      <c r="G144" s="193"/>
      <c r="H144" s="848"/>
      <c r="I144" s="193"/>
      <c r="J144" s="193"/>
      <c r="K144" s="848"/>
      <c r="L144" s="193"/>
      <c r="M144" s="193"/>
      <c r="N144" s="848"/>
      <c r="O144" s="193"/>
      <c r="P144" s="848"/>
      <c r="Q144" s="193"/>
      <c r="R144" s="193"/>
      <c r="S144" s="193"/>
      <c r="T144" s="172"/>
      <c r="U144" s="172" t="s">
        <v>807</v>
      </c>
      <c r="V144" s="43"/>
    </row>
    <row r="145" spans="1:23" ht="33.75" customHeight="1">
      <c r="A145" s="44">
        <v>45352</v>
      </c>
      <c r="B145" s="701" t="s">
        <v>237</v>
      </c>
      <c r="C145" s="176" t="s">
        <v>460</v>
      </c>
      <c r="D145" s="396" t="s">
        <v>280</v>
      </c>
      <c r="E145" s="28">
        <v>45376</v>
      </c>
      <c r="F145" s="28" t="s">
        <v>456</v>
      </c>
      <c r="G145" s="203"/>
      <c r="H145" s="848"/>
      <c r="I145" s="203"/>
      <c r="J145" s="203"/>
      <c r="K145" s="848"/>
      <c r="L145" s="28"/>
      <c r="M145" s="41"/>
      <c r="N145" s="848"/>
      <c r="O145" s="41"/>
      <c r="P145" s="848"/>
      <c r="Q145" s="41"/>
      <c r="R145" s="38"/>
      <c r="S145" s="41"/>
      <c r="T145" s="41"/>
      <c r="U145" s="38" t="s">
        <v>346</v>
      </c>
      <c r="V145" s="43"/>
    </row>
    <row r="146" spans="1:23" ht="56.25" customHeight="1">
      <c r="A146" s="44">
        <v>45413</v>
      </c>
      <c r="B146" s="688"/>
      <c r="C146" s="537" t="s">
        <v>374</v>
      </c>
      <c r="D146" s="532" t="s">
        <v>289</v>
      </c>
      <c r="E146" s="171"/>
      <c r="F146" s="171"/>
      <c r="G146" s="532"/>
      <c r="H146" s="848"/>
      <c r="I146" s="532"/>
      <c r="J146" s="532"/>
      <c r="K146" s="848"/>
      <c r="L146" s="171"/>
      <c r="M146" s="193"/>
      <c r="N146" s="848"/>
      <c r="O146" s="193"/>
      <c r="P146" s="848"/>
      <c r="Q146" s="193"/>
      <c r="R146" s="172"/>
      <c r="S146" s="193"/>
      <c r="T146" s="193"/>
      <c r="U146" s="172" t="s">
        <v>741</v>
      </c>
      <c r="V146" s="43"/>
    </row>
    <row r="147" spans="1:23" ht="36" customHeight="1">
      <c r="A147" s="44">
        <v>45352</v>
      </c>
      <c r="B147" s="701" t="s">
        <v>238</v>
      </c>
      <c r="C147" s="466" t="s">
        <v>443</v>
      </c>
      <c r="D147" s="391" t="s">
        <v>280</v>
      </c>
      <c r="E147" s="28">
        <v>45371</v>
      </c>
      <c r="F147" s="391" t="s">
        <v>444</v>
      </c>
      <c r="G147" s="203"/>
      <c r="H147" s="848"/>
      <c r="I147" s="203"/>
      <c r="J147" s="203"/>
      <c r="K147" s="848"/>
      <c r="L147" s="203"/>
      <c r="M147" s="203"/>
      <c r="N147" s="848"/>
      <c r="O147" s="203"/>
      <c r="P147" s="848"/>
      <c r="Q147" s="203"/>
      <c r="R147" s="203"/>
      <c r="S147" s="203"/>
      <c r="T147" s="203"/>
      <c r="U147" s="38" t="s">
        <v>342</v>
      </c>
      <c r="V147" s="43"/>
      <c r="W147" s="154"/>
    </row>
    <row r="148" spans="1:23" ht="30" customHeight="1">
      <c r="A148" s="44">
        <v>45413</v>
      </c>
      <c r="B148" s="736"/>
      <c r="C148" s="686" t="s">
        <v>374</v>
      </c>
      <c r="D148" s="532" t="s">
        <v>289</v>
      </c>
      <c r="E148" s="171">
        <v>45434</v>
      </c>
      <c r="F148" s="532"/>
      <c r="G148" s="532"/>
      <c r="H148" s="848"/>
      <c r="I148" s="532"/>
      <c r="J148" s="532"/>
      <c r="K148" s="848"/>
      <c r="L148" s="532"/>
      <c r="M148" s="532"/>
      <c r="N148" s="848"/>
      <c r="O148" s="532"/>
      <c r="P148" s="848"/>
      <c r="Q148" s="532"/>
      <c r="R148" s="532"/>
      <c r="S148" s="532"/>
      <c r="T148" s="532"/>
      <c r="U148" s="172" t="s">
        <v>738</v>
      </c>
      <c r="V148" s="43"/>
      <c r="W148" s="154"/>
    </row>
    <row r="149" spans="1:23" ht="32.25" customHeight="1">
      <c r="A149" s="44">
        <v>45413</v>
      </c>
      <c r="B149" s="688"/>
      <c r="C149" s="719"/>
      <c r="D149" s="532" t="s">
        <v>289</v>
      </c>
      <c r="E149" s="171">
        <v>45433</v>
      </c>
      <c r="F149" s="532"/>
      <c r="G149" s="532"/>
      <c r="H149" s="848"/>
      <c r="I149" s="532"/>
      <c r="J149" s="532"/>
      <c r="K149" s="848"/>
      <c r="L149" s="532"/>
      <c r="M149" s="532"/>
      <c r="N149" s="848"/>
      <c r="O149" s="532"/>
      <c r="P149" s="848"/>
      <c r="Q149" s="532"/>
      <c r="R149" s="532"/>
      <c r="S149" s="532"/>
      <c r="T149" s="532"/>
      <c r="U149" s="172" t="s">
        <v>738</v>
      </c>
      <c r="V149" s="43"/>
      <c r="W149" s="154"/>
    </row>
    <row r="150" spans="1:23" ht="38.25" customHeight="1">
      <c r="A150" s="44">
        <v>45292</v>
      </c>
      <c r="B150" s="701" t="s">
        <v>239</v>
      </c>
      <c r="C150" s="686" t="s">
        <v>378</v>
      </c>
      <c r="D150" s="466" t="s">
        <v>280</v>
      </c>
      <c r="E150" s="171"/>
      <c r="F150" s="463"/>
      <c r="G150" s="463"/>
      <c r="H150" s="848"/>
      <c r="I150" s="463"/>
      <c r="J150" s="463"/>
      <c r="K150" s="848"/>
      <c r="L150" s="463"/>
      <c r="M150" s="463"/>
      <c r="N150" s="848"/>
      <c r="O150" s="463"/>
      <c r="P150" s="848"/>
      <c r="Q150" s="463"/>
      <c r="R150" s="463"/>
      <c r="S150" s="463"/>
      <c r="T150" s="463"/>
      <c r="U150" s="172" t="s">
        <v>643</v>
      </c>
      <c r="V150" s="43"/>
      <c r="W150" s="154"/>
    </row>
    <row r="151" spans="1:23" ht="41.25" customHeight="1">
      <c r="A151" s="44">
        <v>45323</v>
      </c>
      <c r="B151" s="700"/>
      <c r="C151" s="700"/>
      <c r="D151" s="466" t="s">
        <v>280</v>
      </c>
      <c r="E151" s="171"/>
      <c r="F151" s="463"/>
      <c r="G151" s="463"/>
      <c r="H151" s="848"/>
      <c r="I151" s="463"/>
      <c r="J151" s="463"/>
      <c r="K151" s="848"/>
      <c r="L151" s="463"/>
      <c r="M151" s="463"/>
      <c r="N151" s="848"/>
      <c r="O151" s="463"/>
      <c r="P151" s="848"/>
      <c r="Q151" s="463"/>
      <c r="R151" s="463"/>
      <c r="S151" s="463"/>
      <c r="T151" s="463"/>
      <c r="U151" s="172" t="s">
        <v>644</v>
      </c>
      <c r="V151" s="43"/>
      <c r="W151" s="154"/>
    </row>
    <row r="152" spans="1:23" ht="41.25" customHeight="1">
      <c r="A152" s="44">
        <v>45352</v>
      </c>
      <c r="B152" s="700"/>
      <c r="C152" s="700"/>
      <c r="D152" s="665" t="s">
        <v>280</v>
      </c>
      <c r="E152" s="171"/>
      <c r="F152" s="659"/>
      <c r="G152" s="659"/>
      <c r="H152" s="848"/>
      <c r="I152" s="659"/>
      <c r="J152" s="659"/>
      <c r="K152" s="848"/>
      <c r="L152" s="659"/>
      <c r="M152" s="659"/>
      <c r="N152" s="848"/>
      <c r="O152" s="659"/>
      <c r="P152" s="848"/>
      <c r="Q152" s="659"/>
      <c r="R152" s="659"/>
      <c r="S152" s="659"/>
      <c r="T152" s="659"/>
      <c r="U152" s="42" t="s">
        <v>645</v>
      </c>
      <c r="V152" s="43"/>
      <c r="W152" s="154"/>
    </row>
    <row r="153" spans="1:23" ht="41.25" customHeight="1">
      <c r="A153" s="44">
        <v>45352</v>
      </c>
      <c r="B153" s="700"/>
      <c r="C153" s="688"/>
      <c r="D153" s="665" t="s">
        <v>280</v>
      </c>
      <c r="E153" s="171"/>
      <c r="F153" s="659"/>
      <c r="G153" s="659"/>
      <c r="H153" s="848"/>
      <c r="I153" s="659"/>
      <c r="J153" s="659"/>
      <c r="K153" s="848"/>
      <c r="L153" s="659"/>
      <c r="M153" s="659"/>
      <c r="N153" s="848"/>
      <c r="O153" s="659"/>
      <c r="P153" s="848"/>
      <c r="Q153" s="659"/>
      <c r="R153" s="659"/>
      <c r="S153" s="659"/>
      <c r="T153" s="659"/>
      <c r="U153" s="38" t="s">
        <v>646</v>
      </c>
      <c r="V153" s="43"/>
      <c r="W153" s="154"/>
    </row>
    <row r="154" spans="1:23" ht="27.75" customHeight="1">
      <c r="A154" s="44">
        <v>45383</v>
      </c>
      <c r="B154" s="700"/>
      <c r="C154" s="175" t="s">
        <v>374</v>
      </c>
      <c r="D154" s="502" t="s">
        <v>289</v>
      </c>
      <c r="E154" s="171"/>
      <c r="F154" s="502"/>
      <c r="G154" s="502"/>
      <c r="H154" s="848"/>
      <c r="I154" s="502"/>
      <c r="J154" s="502"/>
      <c r="K154" s="848"/>
      <c r="L154" s="502"/>
      <c r="M154" s="502"/>
      <c r="N154" s="848"/>
      <c r="O154" s="502"/>
      <c r="P154" s="848"/>
      <c r="Q154" s="502"/>
      <c r="R154" s="502"/>
      <c r="S154" s="502"/>
      <c r="T154" s="502"/>
      <c r="U154" s="172" t="s">
        <v>705</v>
      </c>
      <c r="V154" s="43"/>
      <c r="W154" s="154"/>
    </row>
    <row r="155" spans="1:23" ht="39.75" customHeight="1">
      <c r="A155" s="44">
        <v>45383</v>
      </c>
      <c r="B155" s="700"/>
      <c r="C155" s="750" t="s">
        <v>378</v>
      </c>
      <c r="D155" s="584" t="s">
        <v>280</v>
      </c>
      <c r="E155" s="171"/>
      <c r="F155" s="584"/>
      <c r="G155" s="584"/>
      <c r="H155" s="848"/>
      <c r="I155" s="584"/>
      <c r="J155" s="584"/>
      <c r="K155" s="848"/>
      <c r="L155" s="584"/>
      <c r="M155" s="584"/>
      <c r="N155" s="848"/>
      <c r="O155" s="584"/>
      <c r="P155" s="848"/>
      <c r="Q155" s="584"/>
      <c r="R155" s="584"/>
      <c r="S155" s="584"/>
      <c r="T155" s="584" t="s">
        <v>846</v>
      </c>
      <c r="U155" s="172" t="s">
        <v>848</v>
      </c>
      <c r="V155" s="43"/>
      <c r="W155" s="154"/>
    </row>
    <row r="156" spans="1:23" ht="40.5" customHeight="1">
      <c r="A156" s="44">
        <v>45383</v>
      </c>
      <c r="B156" s="700"/>
      <c r="C156" s="737"/>
      <c r="D156" s="584" t="s">
        <v>280</v>
      </c>
      <c r="E156" s="171"/>
      <c r="F156" s="584"/>
      <c r="G156" s="584"/>
      <c r="H156" s="848"/>
      <c r="I156" s="584"/>
      <c r="J156" s="584"/>
      <c r="K156" s="848"/>
      <c r="L156" s="584"/>
      <c r="M156" s="584"/>
      <c r="N156" s="848"/>
      <c r="O156" s="584"/>
      <c r="P156" s="848"/>
      <c r="Q156" s="584"/>
      <c r="R156" s="584"/>
      <c r="S156" s="584"/>
      <c r="T156" s="584"/>
      <c r="U156" s="172" t="s">
        <v>847</v>
      </c>
      <c r="V156" s="43"/>
      <c r="W156" s="154"/>
    </row>
    <row r="157" spans="1:23" ht="40.5" customHeight="1">
      <c r="A157" s="226">
        <v>45323</v>
      </c>
      <c r="B157" s="701" t="s">
        <v>240</v>
      </c>
      <c r="C157" s="137" t="s">
        <v>588</v>
      </c>
      <c r="D157" s="137" t="s">
        <v>289</v>
      </c>
      <c r="E157" s="138">
        <v>45337</v>
      </c>
      <c r="F157" s="137" t="s">
        <v>306</v>
      </c>
      <c r="G157" s="203"/>
      <c r="H157" s="848"/>
      <c r="I157" s="203"/>
      <c r="J157" s="203"/>
      <c r="K157" s="848"/>
      <c r="L157" s="203"/>
      <c r="M157" s="203"/>
      <c r="N157" s="848"/>
      <c r="O157" s="203"/>
      <c r="P157" s="848"/>
      <c r="Q157" s="203"/>
      <c r="R157" s="203"/>
      <c r="S157" s="203"/>
      <c r="T157" s="59"/>
      <c r="U157" s="38" t="s">
        <v>589</v>
      </c>
      <c r="V157" s="65"/>
    </row>
    <row r="158" spans="1:23" ht="42.75" customHeight="1">
      <c r="A158" s="226">
        <v>45324</v>
      </c>
      <c r="B158" s="703"/>
      <c r="C158" s="175" t="s">
        <v>590</v>
      </c>
      <c r="D158" s="137" t="s">
        <v>289</v>
      </c>
      <c r="E158" s="174">
        <v>45351</v>
      </c>
      <c r="F158" s="175" t="s">
        <v>295</v>
      </c>
      <c r="G158" s="436"/>
      <c r="H158" s="848"/>
      <c r="I158" s="436"/>
      <c r="J158" s="436"/>
      <c r="K158" s="848"/>
      <c r="L158" s="436"/>
      <c r="M158" s="436"/>
      <c r="N158" s="848"/>
      <c r="O158" s="436"/>
      <c r="P158" s="848"/>
      <c r="Q158" s="436"/>
      <c r="R158" s="436"/>
      <c r="S158" s="436"/>
      <c r="T158" s="194"/>
      <c r="U158" s="172" t="s">
        <v>591</v>
      </c>
      <c r="V158" s="65"/>
    </row>
    <row r="159" spans="1:23" ht="31.5" customHeight="1">
      <c r="A159" s="226">
        <v>45352</v>
      </c>
      <c r="B159" s="703"/>
      <c r="C159" s="723" t="s">
        <v>588</v>
      </c>
      <c r="D159" s="137" t="s">
        <v>289</v>
      </c>
      <c r="E159" s="174">
        <v>45373</v>
      </c>
      <c r="F159" s="175" t="s">
        <v>306</v>
      </c>
      <c r="G159" s="436"/>
      <c r="H159" s="848"/>
      <c r="I159" s="436"/>
      <c r="J159" s="436"/>
      <c r="K159" s="848"/>
      <c r="L159" s="436"/>
      <c r="M159" s="436"/>
      <c r="N159" s="848"/>
      <c r="O159" s="436"/>
      <c r="P159" s="848"/>
      <c r="Q159" s="436"/>
      <c r="R159" s="436"/>
      <c r="S159" s="436"/>
      <c r="T159" s="194"/>
      <c r="U159" s="172" t="s">
        <v>593</v>
      </c>
      <c r="V159" s="65"/>
    </row>
    <row r="160" spans="1:23" ht="30.75" customHeight="1">
      <c r="A160" s="226">
        <v>45352</v>
      </c>
      <c r="B160" s="703"/>
      <c r="C160" s="736"/>
      <c r="D160" s="137" t="s">
        <v>289</v>
      </c>
      <c r="E160" s="174">
        <v>45341</v>
      </c>
      <c r="F160" s="175">
        <v>2024</v>
      </c>
      <c r="G160" s="436"/>
      <c r="H160" s="848"/>
      <c r="I160" s="436"/>
      <c r="J160" s="436"/>
      <c r="K160" s="848"/>
      <c r="L160" s="436"/>
      <c r="M160" s="436"/>
      <c r="N160" s="848"/>
      <c r="O160" s="436"/>
      <c r="P160" s="848"/>
      <c r="Q160" s="436"/>
      <c r="R160" s="436"/>
      <c r="S160" s="436"/>
      <c r="T160" s="194"/>
      <c r="U160" s="172" t="s">
        <v>594</v>
      </c>
      <c r="V160" s="65"/>
    </row>
    <row r="161" spans="1:22" ht="28.5" customHeight="1">
      <c r="A161" s="226">
        <v>45352</v>
      </c>
      <c r="B161" s="700"/>
      <c r="C161" s="688"/>
      <c r="D161" s="137" t="s">
        <v>280</v>
      </c>
      <c r="E161" s="138">
        <v>45329</v>
      </c>
      <c r="F161" s="137" t="s">
        <v>295</v>
      </c>
      <c r="G161" s="137"/>
      <c r="H161" s="849"/>
      <c r="I161" s="137"/>
      <c r="J161" s="137"/>
      <c r="K161" s="849"/>
      <c r="L161" s="137"/>
      <c r="M161" s="137"/>
      <c r="N161" s="849"/>
      <c r="O161" s="137"/>
      <c r="P161" s="849"/>
      <c r="Q161" s="137"/>
      <c r="R161" s="137"/>
      <c r="S161" s="137"/>
      <c r="T161" s="137"/>
      <c r="U161" s="200" t="s">
        <v>592</v>
      </c>
      <c r="V161" s="220"/>
    </row>
    <row r="162" spans="1:22" ht="37.5" customHeight="1">
      <c r="A162" s="226">
        <v>45352</v>
      </c>
      <c r="B162" s="700"/>
      <c r="C162" s="137" t="s">
        <v>378</v>
      </c>
      <c r="D162" s="137" t="s">
        <v>280</v>
      </c>
      <c r="E162" s="138">
        <v>45387</v>
      </c>
      <c r="F162" s="137" t="s">
        <v>295</v>
      </c>
      <c r="G162" s="137"/>
      <c r="H162" s="849"/>
      <c r="I162" s="137"/>
      <c r="J162" s="137"/>
      <c r="K162" s="849"/>
      <c r="L162" s="137"/>
      <c r="M162" s="137"/>
      <c r="N162" s="849"/>
      <c r="O162" s="137"/>
      <c r="P162" s="849"/>
      <c r="Q162" s="137"/>
      <c r="R162" s="137"/>
      <c r="S162" s="137"/>
      <c r="T162" s="137"/>
      <c r="U162" s="200" t="s">
        <v>859</v>
      </c>
      <c r="V162" s="169"/>
    </row>
    <row r="163" spans="1:22" ht="37.5" customHeight="1">
      <c r="A163" s="226">
        <v>45444</v>
      </c>
      <c r="B163" s="688"/>
      <c r="C163" s="592" t="s">
        <v>857</v>
      </c>
      <c r="D163" s="175" t="s">
        <v>289</v>
      </c>
      <c r="E163" s="174">
        <v>45464</v>
      </c>
      <c r="F163" s="175"/>
      <c r="G163" s="175"/>
      <c r="H163" s="849"/>
      <c r="I163" s="175"/>
      <c r="J163" s="175"/>
      <c r="K163" s="849"/>
      <c r="L163" s="175"/>
      <c r="M163" s="175"/>
      <c r="N163" s="849"/>
      <c r="O163" s="175"/>
      <c r="P163" s="849"/>
      <c r="Q163" s="175"/>
      <c r="R163" s="175"/>
      <c r="S163" s="175"/>
      <c r="T163" s="175"/>
      <c r="U163" s="282" t="s">
        <v>858</v>
      </c>
      <c r="V163" s="598"/>
    </row>
    <row r="164" spans="1:22" ht="19.5" customHeight="1">
      <c r="A164" s="37">
        <v>45323</v>
      </c>
      <c r="B164" s="707" t="s">
        <v>241</v>
      </c>
      <c r="C164" s="771" t="s">
        <v>329</v>
      </c>
      <c r="D164" s="171" t="s">
        <v>289</v>
      </c>
      <c r="E164" s="171"/>
      <c r="F164" s="284"/>
      <c r="G164" s="285"/>
      <c r="H164" s="848"/>
      <c r="I164" s="285"/>
      <c r="J164" s="170"/>
      <c r="K164" s="848"/>
      <c r="L164" s="170"/>
      <c r="M164" s="284"/>
      <c r="N164" s="848"/>
      <c r="O164" s="170"/>
      <c r="P164" s="848"/>
      <c r="Q164" s="170"/>
      <c r="R164" s="170"/>
      <c r="S164" s="170"/>
      <c r="T164" s="170"/>
      <c r="U164" s="172" t="s">
        <v>330</v>
      </c>
      <c r="V164" s="251"/>
    </row>
    <row r="165" spans="1:22" ht="17.25" customHeight="1">
      <c r="A165" s="37">
        <v>45323</v>
      </c>
      <c r="B165" s="772"/>
      <c r="C165" s="708"/>
      <c r="D165" s="171" t="s">
        <v>289</v>
      </c>
      <c r="E165" s="171"/>
      <c r="F165" s="284"/>
      <c r="G165" s="285"/>
      <c r="H165" s="848"/>
      <c r="I165" s="285"/>
      <c r="J165" s="170"/>
      <c r="K165" s="848"/>
      <c r="L165" s="170"/>
      <c r="M165" s="284"/>
      <c r="N165" s="848"/>
      <c r="O165" s="170"/>
      <c r="P165" s="848"/>
      <c r="Q165" s="170"/>
      <c r="R165" s="170"/>
      <c r="S165" s="170"/>
      <c r="T165" s="170"/>
      <c r="U165" s="172" t="s">
        <v>338</v>
      </c>
      <c r="V165" s="251"/>
    </row>
    <row r="166" spans="1:22" ht="38.25" customHeight="1">
      <c r="A166" s="37">
        <v>45323</v>
      </c>
      <c r="B166" s="772"/>
      <c r="C166" s="412" t="s">
        <v>371</v>
      </c>
      <c r="D166" s="171" t="s">
        <v>289</v>
      </c>
      <c r="E166" s="171">
        <v>45352</v>
      </c>
      <c r="F166" s="284" t="s">
        <v>306</v>
      </c>
      <c r="G166" s="285"/>
      <c r="H166" s="848"/>
      <c r="I166" s="285"/>
      <c r="J166" s="370"/>
      <c r="K166" s="848"/>
      <c r="L166" s="370"/>
      <c r="M166" s="284"/>
      <c r="N166" s="848"/>
      <c r="O166" s="370"/>
      <c r="P166" s="848"/>
      <c r="Q166" s="370"/>
      <c r="R166" s="370"/>
      <c r="S166" s="370"/>
      <c r="T166" s="370"/>
      <c r="U166" s="172" t="s">
        <v>372</v>
      </c>
      <c r="V166" s="372"/>
    </row>
    <row r="167" spans="1:22" ht="24.75" customHeight="1">
      <c r="A167" s="37">
        <v>45352</v>
      </c>
      <c r="B167" s="772"/>
      <c r="C167" s="578" t="s">
        <v>374</v>
      </c>
      <c r="D167" s="171" t="s">
        <v>289</v>
      </c>
      <c r="E167" s="171"/>
      <c r="F167" s="284"/>
      <c r="G167" s="285"/>
      <c r="H167" s="848"/>
      <c r="I167" s="285"/>
      <c r="J167" s="394"/>
      <c r="K167" s="848"/>
      <c r="L167" s="394"/>
      <c r="M167" s="284"/>
      <c r="N167" s="848"/>
      <c r="O167" s="394"/>
      <c r="P167" s="848"/>
      <c r="Q167" s="394"/>
      <c r="R167" s="394"/>
      <c r="S167" s="394"/>
      <c r="T167" s="394"/>
      <c r="U167" s="172" t="s">
        <v>409</v>
      </c>
      <c r="V167" s="372"/>
    </row>
    <row r="168" spans="1:22" ht="27.75" customHeight="1">
      <c r="A168" s="37">
        <v>45352</v>
      </c>
      <c r="B168" s="772"/>
      <c r="C168" s="686" t="s">
        <v>371</v>
      </c>
      <c r="D168" s="171" t="s">
        <v>280</v>
      </c>
      <c r="E168" s="171">
        <v>45392</v>
      </c>
      <c r="F168" s="284" t="s">
        <v>295</v>
      </c>
      <c r="G168" s="285"/>
      <c r="H168" s="848"/>
      <c r="I168" s="285"/>
      <c r="J168" s="411" t="s">
        <v>499</v>
      </c>
      <c r="K168" s="848">
        <v>1</v>
      </c>
      <c r="L168" s="171">
        <v>45392</v>
      </c>
      <c r="M168" s="284"/>
      <c r="N168" s="848"/>
      <c r="O168" s="411"/>
      <c r="P168" s="848"/>
      <c r="Q168" s="411"/>
      <c r="R168" s="411"/>
      <c r="S168" s="411"/>
      <c r="T168" s="411"/>
      <c r="U168" s="172" t="s">
        <v>500</v>
      </c>
      <c r="V168" s="372"/>
    </row>
    <row r="169" spans="1:22" ht="29.25" customHeight="1">
      <c r="A169" s="37">
        <v>45383</v>
      </c>
      <c r="B169" s="700"/>
      <c r="C169" s="700"/>
      <c r="D169" s="171" t="s">
        <v>289</v>
      </c>
      <c r="E169" s="171">
        <v>45397</v>
      </c>
      <c r="F169" s="284" t="s">
        <v>694</v>
      </c>
      <c r="G169" s="285"/>
      <c r="H169" s="848"/>
      <c r="I169" s="285"/>
      <c r="J169" s="490"/>
      <c r="K169" s="848"/>
      <c r="L169" s="171"/>
      <c r="M169" s="284"/>
      <c r="N169" s="848"/>
      <c r="O169" s="490"/>
      <c r="P169" s="848"/>
      <c r="Q169" s="490"/>
      <c r="R169" s="490"/>
      <c r="S169" s="490"/>
      <c r="T169" s="490"/>
      <c r="U169" s="172" t="s">
        <v>695</v>
      </c>
      <c r="V169" s="372"/>
    </row>
    <row r="170" spans="1:22" ht="29.25" customHeight="1">
      <c r="A170" s="37">
        <v>45383</v>
      </c>
      <c r="B170" s="700"/>
      <c r="C170" s="700"/>
      <c r="D170" s="171" t="s">
        <v>289</v>
      </c>
      <c r="E170" s="171">
        <v>45399</v>
      </c>
      <c r="F170" s="284"/>
      <c r="G170" s="285"/>
      <c r="H170" s="848"/>
      <c r="I170" s="285"/>
      <c r="J170" s="500"/>
      <c r="K170" s="848"/>
      <c r="L170" s="171"/>
      <c r="M170" s="284"/>
      <c r="N170" s="848"/>
      <c r="O170" s="500"/>
      <c r="P170" s="848"/>
      <c r="Q170" s="500"/>
      <c r="R170" s="500"/>
      <c r="S170" s="500"/>
      <c r="T170" s="500"/>
      <c r="U170" s="172" t="s">
        <v>697</v>
      </c>
      <c r="V170" s="372"/>
    </row>
    <row r="171" spans="1:22" ht="29.25" customHeight="1">
      <c r="A171" s="37">
        <v>45444</v>
      </c>
      <c r="B171" s="700"/>
      <c r="C171" s="700"/>
      <c r="D171" s="171" t="s">
        <v>289</v>
      </c>
      <c r="E171" s="171">
        <v>45457</v>
      </c>
      <c r="F171" s="284"/>
      <c r="G171" s="285"/>
      <c r="H171" s="848"/>
      <c r="I171" s="285"/>
      <c r="J171" s="549"/>
      <c r="K171" s="848"/>
      <c r="L171" s="171"/>
      <c r="M171" s="284"/>
      <c r="N171" s="848"/>
      <c r="O171" s="549"/>
      <c r="P171" s="848"/>
      <c r="Q171" s="549"/>
      <c r="R171" s="549"/>
      <c r="S171" s="549"/>
      <c r="T171" s="549"/>
      <c r="U171" s="172" t="s">
        <v>342</v>
      </c>
      <c r="V171" s="372"/>
    </row>
    <row r="172" spans="1:22" ht="29.25" customHeight="1">
      <c r="A172" s="37">
        <v>45444</v>
      </c>
      <c r="B172" s="700"/>
      <c r="C172" s="688"/>
      <c r="D172" s="171" t="s">
        <v>289</v>
      </c>
      <c r="E172" s="171">
        <v>45464</v>
      </c>
      <c r="F172" s="284"/>
      <c r="G172" s="285"/>
      <c r="H172" s="848"/>
      <c r="I172" s="285"/>
      <c r="J172" s="555"/>
      <c r="K172" s="848"/>
      <c r="L172" s="171"/>
      <c r="M172" s="284"/>
      <c r="N172" s="848"/>
      <c r="O172" s="555"/>
      <c r="P172" s="848"/>
      <c r="Q172" s="555"/>
      <c r="R172" s="555"/>
      <c r="S172" s="555"/>
      <c r="T172" s="555"/>
      <c r="U172" s="172" t="s">
        <v>752</v>
      </c>
      <c r="V172" s="372"/>
    </row>
    <row r="173" spans="1:22" ht="29.25" customHeight="1">
      <c r="A173" s="37">
        <v>45444</v>
      </c>
      <c r="B173" s="688"/>
      <c r="C173" s="582" t="s">
        <v>374</v>
      </c>
      <c r="D173" s="171" t="s">
        <v>289</v>
      </c>
      <c r="E173" s="171">
        <v>45468</v>
      </c>
      <c r="F173" s="284"/>
      <c r="G173" s="285"/>
      <c r="H173" s="848"/>
      <c r="I173" s="285"/>
      <c r="J173" s="578"/>
      <c r="K173" s="848"/>
      <c r="L173" s="171"/>
      <c r="M173" s="284"/>
      <c r="N173" s="848"/>
      <c r="O173" s="578"/>
      <c r="P173" s="848"/>
      <c r="Q173" s="578"/>
      <c r="R173" s="578"/>
      <c r="S173" s="578"/>
      <c r="T173" s="578"/>
      <c r="U173" s="172" t="s">
        <v>824</v>
      </c>
      <c r="V173" s="372"/>
    </row>
    <row r="174" spans="1:22" ht="29.25" customHeight="1">
      <c r="A174" s="37">
        <v>45292</v>
      </c>
      <c r="B174" s="701" t="s">
        <v>242</v>
      </c>
      <c r="C174" s="686" t="s">
        <v>331</v>
      </c>
      <c r="D174" s="28" t="s">
        <v>289</v>
      </c>
      <c r="E174" s="28">
        <v>45315</v>
      </c>
      <c r="F174" s="28"/>
      <c r="G174" s="28"/>
      <c r="H174" s="848"/>
      <c r="I174" s="28"/>
      <c r="J174" s="28"/>
      <c r="K174" s="848"/>
      <c r="L174" s="28"/>
      <c r="M174" s="28"/>
      <c r="N174" s="848"/>
      <c r="O174" s="28"/>
      <c r="P174" s="848"/>
      <c r="Q174" s="28"/>
      <c r="R174" s="28"/>
      <c r="S174" s="28"/>
      <c r="T174" s="28"/>
      <c r="U174" s="38" t="s">
        <v>332</v>
      </c>
      <c r="V174" s="39"/>
    </row>
    <row r="175" spans="1:22" ht="19.5" customHeight="1">
      <c r="A175" s="37">
        <v>45323</v>
      </c>
      <c r="B175" s="700"/>
      <c r="C175" s="736"/>
      <c r="D175" s="28" t="s">
        <v>289</v>
      </c>
      <c r="E175" s="28">
        <v>45348</v>
      </c>
      <c r="F175" s="134"/>
      <c r="G175" s="28"/>
      <c r="H175" s="848"/>
      <c r="I175" s="28"/>
      <c r="J175" s="28"/>
      <c r="K175" s="848"/>
      <c r="L175" s="28"/>
      <c r="M175" s="28"/>
      <c r="N175" s="848"/>
      <c r="O175" s="28"/>
      <c r="P175" s="848"/>
      <c r="Q175" s="28"/>
      <c r="R175" s="28"/>
      <c r="S175" s="28"/>
      <c r="T175" s="28"/>
      <c r="U175" s="38" t="s">
        <v>333</v>
      </c>
      <c r="V175" s="39"/>
    </row>
    <row r="176" spans="1:22" ht="26.25" customHeight="1">
      <c r="A176" s="37">
        <v>45323</v>
      </c>
      <c r="B176" s="700"/>
      <c r="C176" s="736"/>
      <c r="D176" s="28" t="s">
        <v>289</v>
      </c>
      <c r="E176" s="171">
        <v>45362</v>
      </c>
      <c r="F176" s="284"/>
      <c r="G176" s="171"/>
      <c r="H176" s="848"/>
      <c r="I176" s="171"/>
      <c r="J176" s="171"/>
      <c r="K176" s="848"/>
      <c r="L176" s="171"/>
      <c r="M176" s="171"/>
      <c r="N176" s="848"/>
      <c r="O176" s="171"/>
      <c r="P176" s="848"/>
      <c r="Q176" s="171"/>
      <c r="R176" s="171"/>
      <c r="S176" s="171"/>
      <c r="T176" s="171"/>
      <c r="U176" s="172" t="s">
        <v>346</v>
      </c>
      <c r="V176" s="39"/>
    </row>
    <row r="177" spans="1:23" ht="30.75" customHeight="1">
      <c r="A177" s="37">
        <v>45323</v>
      </c>
      <c r="B177" s="700"/>
      <c r="C177" s="736"/>
      <c r="D177" s="28" t="s">
        <v>289</v>
      </c>
      <c r="E177" s="28">
        <v>45351</v>
      </c>
      <c r="F177" s="134"/>
      <c r="G177" s="28"/>
      <c r="H177" s="848"/>
      <c r="I177" s="28"/>
      <c r="J177" s="28"/>
      <c r="K177" s="848"/>
      <c r="L177" s="28"/>
      <c r="M177" s="28"/>
      <c r="N177" s="848"/>
      <c r="O177" s="28"/>
      <c r="P177" s="848"/>
      <c r="Q177" s="28"/>
      <c r="R177" s="28"/>
      <c r="S177" s="28"/>
      <c r="T177" s="28"/>
      <c r="U177" s="38" t="s">
        <v>370</v>
      </c>
      <c r="V177" s="39"/>
    </row>
    <row r="178" spans="1:23" ht="29.25" customHeight="1">
      <c r="A178" s="37">
        <v>45352</v>
      </c>
      <c r="B178" s="700"/>
      <c r="C178" s="708"/>
      <c r="D178" s="171" t="s">
        <v>280</v>
      </c>
      <c r="E178" s="171" t="s">
        <v>406</v>
      </c>
      <c r="F178" s="284"/>
      <c r="G178" s="171"/>
      <c r="H178" s="848"/>
      <c r="I178" s="171"/>
      <c r="J178" s="171">
        <v>45362</v>
      </c>
      <c r="K178" s="848">
        <v>1</v>
      </c>
      <c r="L178" s="171">
        <v>45366</v>
      </c>
      <c r="M178" s="171"/>
      <c r="N178" s="848"/>
      <c r="O178" s="171"/>
      <c r="P178" s="848"/>
      <c r="Q178" s="171"/>
      <c r="R178" s="171"/>
      <c r="S178" s="171"/>
      <c r="T178" s="171"/>
      <c r="U178" s="172" t="s">
        <v>516</v>
      </c>
      <c r="V178" s="39" t="s">
        <v>407</v>
      </c>
    </row>
    <row r="179" spans="1:23" ht="33" customHeight="1">
      <c r="A179" s="37">
        <v>45352</v>
      </c>
      <c r="B179" s="700"/>
      <c r="C179" s="383" t="s">
        <v>374</v>
      </c>
      <c r="D179" s="171" t="s">
        <v>289</v>
      </c>
      <c r="E179" s="171"/>
      <c r="F179" s="284" t="s">
        <v>408</v>
      </c>
      <c r="G179" s="171"/>
      <c r="H179" s="848"/>
      <c r="I179" s="171"/>
      <c r="J179" s="171"/>
      <c r="K179" s="848"/>
      <c r="L179" s="171"/>
      <c r="M179" s="171"/>
      <c r="N179" s="848"/>
      <c r="O179" s="171"/>
      <c r="P179" s="848"/>
      <c r="Q179" s="171"/>
      <c r="R179" s="171"/>
      <c r="S179" s="171"/>
      <c r="T179" s="171"/>
      <c r="U179" s="172" t="s">
        <v>409</v>
      </c>
      <c r="V179" s="39"/>
    </row>
    <row r="180" spans="1:23" ht="31.5" customHeight="1">
      <c r="A180" s="37">
        <v>45352</v>
      </c>
      <c r="B180" s="700"/>
      <c r="C180" s="490" t="s">
        <v>462</v>
      </c>
      <c r="D180" s="171" t="s">
        <v>289</v>
      </c>
      <c r="E180" s="171">
        <v>45376</v>
      </c>
      <c r="F180" s="284" t="s">
        <v>456</v>
      </c>
      <c r="G180" s="171"/>
      <c r="H180" s="848"/>
      <c r="I180" s="171"/>
      <c r="J180" s="171"/>
      <c r="K180" s="848"/>
      <c r="L180" s="171"/>
      <c r="M180" s="171"/>
      <c r="N180" s="848"/>
      <c r="O180" s="171"/>
      <c r="P180" s="848"/>
      <c r="Q180" s="171"/>
      <c r="R180" s="171"/>
      <c r="S180" s="171"/>
      <c r="T180" s="171"/>
      <c r="U180" s="172" t="s">
        <v>346</v>
      </c>
      <c r="V180" s="39"/>
    </row>
    <row r="181" spans="1:23" ht="41.25" customHeight="1">
      <c r="A181" s="37">
        <v>45352</v>
      </c>
      <c r="B181" s="700"/>
      <c r="C181" s="520" t="s">
        <v>331</v>
      </c>
      <c r="D181" s="171" t="s">
        <v>280</v>
      </c>
      <c r="E181" s="171" t="s">
        <v>482</v>
      </c>
      <c r="F181" s="284"/>
      <c r="G181" s="171"/>
      <c r="H181" s="848"/>
      <c r="I181" s="171"/>
      <c r="J181" s="171"/>
      <c r="K181" s="848"/>
      <c r="L181" s="171"/>
      <c r="M181" s="171"/>
      <c r="N181" s="848"/>
      <c r="O181" s="171"/>
      <c r="P181" s="848"/>
      <c r="Q181" s="171"/>
      <c r="R181" s="171"/>
      <c r="S181" s="171"/>
      <c r="T181" s="171"/>
      <c r="U181" s="172" t="s">
        <v>483</v>
      </c>
      <c r="V181" s="39"/>
    </row>
    <row r="182" spans="1:23" ht="30.75" customHeight="1">
      <c r="A182" s="37">
        <v>45383</v>
      </c>
      <c r="B182" s="700"/>
      <c r="C182" s="686" t="s">
        <v>462</v>
      </c>
      <c r="D182" s="171" t="s">
        <v>289</v>
      </c>
      <c r="E182" s="171">
        <v>45405</v>
      </c>
      <c r="F182" s="284"/>
      <c r="G182" s="171"/>
      <c r="H182" s="848"/>
      <c r="I182" s="171"/>
      <c r="J182" s="171"/>
      <c r="K182" s="848"/>
      <c r="L182" s="171"/>
      <c r="M182" s="171"/>
      <c r="N182" s="848"/>
      <c r="O182" s="171"/>
      <c r="P182" s="848"/>
      <c r="Q182" s="171"/>
      <c r="R182" s="171"/>
      <c r="S182" s="171"/>
      <c r="T182" s="171"/>
      <c r="U182" s="172" t="s">
        <v>686</v>
      </c>
      <c r="V182" s="39"/>
    </row>
    <row r="183" spans="1:23" ht="30.75" customHeight="1">
      <c r="A183" s="37">
        <v>45413</v>
      </c>
      <c r="B183" s="700"/>
      <c r="C183" s="688"/>
      <c r="D183" s="171" t="s">
        <v>289</v>
      </c>
      <c r="E183" s="171">
        <v>45458</v>
      </c>
      <c r="F183" s="284"/>
      <c r="G183" s="171"/>
      <c r="H183" s="848"/>
      <c r="I183" s="171"/>
      <c r="J183" s="171"/>
      <c r="K183" s="848"/>
      <c r="L183" s="171"/>
      <c r="M183" s="171"/>
      <c r="N183" s="848"/>
      <c r="O183" s="171"/>
      <c r="P183" s="848"/>
      <c r="Q183" s="171"/>
      <c r="R183" s="171"/>
      <c r="S183" s="171"/>
      <c r="T183" s="171"/>
      <c r="U183" s="172" t="s">
        <v>740</v>
      </c>
      <c r="V183" s="39"/>
    </row>
    <row r="184" spans="1:23" ht="28.5" customHeight="1">
      <c r="A184" s="37">
        <v>45413</v>
      </c>
      <c r="B184" s="700"/>
      <c r="C184" s="686" t="s">
        <v>331</v>
      </c>
      <c r="D184" s="171" t="s">
        <v>289</v>
      </c>
      <c r="E184" s="171">
        <v>45432</v>
      </c>
      <c r="F184" s="284"/>
      <c r="G184" s="171"/>
      <c r="H184" s="848"/>
      <c r="I184" s="171"/>
      <c r="J184" s="171"/>
      <c r="K184" s="848"/>
      <c r="L184" s="171"/>
      <c r="M184" s="171"/>
      <c r="N184" s="848"/>
      <c r="O184" s="171"/>
      <c r="P184" s="848"/>
      <c r="Q184" s="171"/>
      <c r="R184" s="171"/>
      <c r="S184" s="171"/>
      <c r="T184" s="171"/>
      <c r="U184" s="172" t="s">
        <v>721</v>
      </c>
      <c r="V184" s="39"/>
    </row>
    <row r="185" spans="1:23" ht="21.75" customHeight="1">
      <c r="A185" s="37">
        <v>45413</v>
      </c>
      <c r="B185" s="700"/>
      <c r="C185" s="688"/>
      <c r="D185" s="171" t="s">
        <v>289</v>
      </c>
      <c r="E185" s="171"/>
      <c r="F185" s="284"/>
      <c r="G185" s="171"/>
      <c r="H185" s="848"/>
      <c r="I185" s="171"/>
      <c r="J185" s="171"/>
      <c r="K185" s="848"/>
      <c r="L185" s="171"/>
      <c r="M185" s="171"/>
      <c r="N185" s="848"/>
      <c r="O185" s="171"/>
      <c r="P185" s="848"/>
      <c r="Q185" s="171"/>
      <c r="R185" s="171"/>
      <c r="S185" s="171"/>
      <c r="T185" s="171"/>
      <c r="U185" s="172" t="s">
        <v>739</v>
      </c>
      <c r="V185" s="39"/>
    </row>
    <row r="186" spans="1:23" ht="30" customHeight="1">
      <c r="A186" s="37">
        <v>45444</v>
      </c>
      <c r="B186" s="688"/>
      <c r="C186" s="560" t="s">
        <v>462</v>
      </c>
      <c r="D186" s="171" t="s">
        <v>289</v>
      </c>
      <c r="E186" s="171">
        <v>45458</v>
      </c>
      <c r="F186" s="284"/>
      <c r="G186" s="171"/>
      <c r="H186" s="848"/>
      <c r="I186" s="171"/>
      <c r="J186" s="171"/>
      <c r="K186" s="848"/>
      <c r="L186" s="171"/>
      <c r="M186" s="171"/>
      <c r="N186" s="848"/>
      <c r="O186" s="171"/>
      <c r="P186" s="848"/>
      <c r="Q186" s="171"/>
      <c r="R186" s="171"/>
      <c r="S186" s="171"/>
      <c r="T186" s="171"/>
      <c r="U186" s="172" t="s">
        <v>739</v>
      </c>
      <c r="V186" s="39"/>
    </row>
    <row r="187" spans="1:23" ht="19.5" customHeight="1">
      <c r="A187" s="37">
        <v>45292</v>
      </c>
      <c r="B187" s="701" t="s">
        <v>243</v>
      </c>
      <c r="C187" s="594" t="s">
        <v>378</v>
      </c>
      <c r="D187" s="171" t="s">
        <v>280</v>
      </c>
      <c r="E187" s="171">
        <v>45271</v>
      </c>
      <c r="F187" s="284"/>
      <c r="G187" s="171"/>
      <c r="H187" s="848"/>
      <c r="I187" s="171"/>
      <c r="J187" s="171"/>
      <c r="K187" s="848"/>
      <c r="L187" s="171"/>
      <c r="M187" s="171"/>
      <c r="N187" s="848"/>
      <c r="O187" s="171"/>
      <c r="P187" s="848"/>
      <c r="Q187" s="171"/>
      <c r="R187" s="171">
        <v>45316</v>
      </c>
      <c r="S187" s="171"/>
      <c r="T187" s="171"/>
      <c r="U187" s="172" t="s">
        <v>540</v>
      </c>
      <c r="V187" s="39"/>
    </row>
    <row r="188" spans="1:23" ht="19.5" customHeight="1">
      <c r="A188" s="37">
        <v>45292</v>
      </c>
      <c r="B188" s="700"/>
      <c r="C188" s="686" t="s">
        <v>319</v>
      </c>
      <c r="D188" s="28" t="s">
        <v>289</v>
      </c>
      <c r="E188" s="28">
        <v>45313</v>
      </c>
      <c r="F188" s="203"/>
      <c r="G188" s="204"/>
      <c r="H188" s="291"/>
      <c r="I188" s="47"/>
      <c r="J188" s="204"/>
      <c r="K188" s="291"/>
      <c r="L188" s="204"/>
      <c r="M188" s="204"/>
      <c r="N188" s="291"/>
      <c r="O188" s="204"/>
      <c r="P188" s="291"/>
      <c r="Q188" s="204"/>
      <c r="R188" s="204"/>
      <c r="S188" s="204"/>
      <c r="T188" s="38"/>
      <c r="U188" s="38" t="s">
        <v>320</v>
      </c>
      <c r="V188" s="39"/>
    </row>
    <row r="189" spans="1:23" ht="42" customHeight="1">
      <c r="A189" s="37">
        <v>45352</v>
      </c>
      <c r="B189" s="700"/>
      <c r="C189" s="708"/>
      <c r="D189" s="28" t="s">
        <v>289</v>
      </c>
      <c r="E189" s="28">
        <v>45369</v>
      </c>
      <c r="F189" s="203"/>
      <c r="G189" s="204"/>
      <c r="H189" s="291"/>
      <c r="I189" s="47"/>
      <c r="J189" s="204"/>
      <c r="K189" s="291"/>
      <c r="L189" s="204"/>
      <c r="M189" s="204"/>
      <c r="N189" s="291"/>
      <c r="O189" s="204"/>
      <c r="P189" s="291"/>
      <c r="Q189" s="204"/>
      <c r="R189" s="204"/>
      <c r="S189" s="204"/>
      <c r="T189" s="38"/>
      <c r="U189" s="38" t="s">
        <v>384</v>
      </c>
      <c r="V189" s="39"/>
    </row>
    <row r="190" spans="1:23" ht="29.25" customHeight="1">
      <c r="A190" s="37">
        <v>45444</v>
      </c>
      <c r="B190" s="688"/>
      <c r="C190" s="595" t="s">
        <v>378</v>
      </c>
      <c r="D190" s="171" t="s">
        <v>280</v>
      </c>
      <c r="E190" s="171"/>
      <c r="F190" s="593">
        <v>2023</v>
      </c>
      <c r="G190" s="597"/>
      <c r="H190" s="291"/>
      <c r="I190" s="296"/>
      <c r="J190" s="597"/>
      <c r="K190" s="291"/>
      <c r="L190" s="597"/>
      <c r="M190" s="597"/>
      <c r="N190" s="291"/>
      <c r="O190" s="597"/>
      <c r="P190" s="291"/>
      <c r="Q190" s="597"/>
      <c r="R190" s="597"/>
      <c r="S190" s="597"/>
      <c r="T190" s="302">
        <v>45468</v>
      </c>
      <c r="U190" s="172" t="s">
        <v>872</v>
      </c>
      <c r="V190" s="39"/>
    </row>
    <row r="191" spans="1:23" ht="78.75" customHeight="1">
      <c r="A191" s="226"/>
      <c r="B191" s="185" t="s">
        <v>244</v>
      </c>
      <c r="C191" s="244"/>
      <c r="D191" s="28"/>
      <c r="E191" s="28"/>
      <c r="F191" s="203"/>
      <c r="G191" s="203"/>
      <c r="H191" s="848"/>
      <c r="I191" s="56"/>
      <c r="J191" s="56"/>
      <c r="K191" s="848"/>
      <c r="L191" s="56"/>
      <c r="M191" s="56"/>
      <c r="N191" s="848"/>
      <c r="O191" s="56"/>
      <c r="P191" s="848"/>
      <c r="Q191" s="56"/>
      <c r="R191" s="56"/>
      <c r="S191" s="56"/>
      <c r="T191" s="203"/>
      <c r="U191" s="38"/>
      <c r="V191" s="39"/>
      <c r="W191" s="221"/>
    </row>
    <row r="192" spans="1:23" ht="33" customHeight="1">
      <c r="A192" s="37">
        <v>45323</v>
      </c>
      <c r="B192" s="707" t="s">
        <v>245</v>
      </c>
      <c r="C192" s="382" t="s">
        <v>321</v>
      </c>
      <c r="D192" s="366" t="s">
        <v>280</v>
      </c>
      <c r="E192" s="28"/>
      <c r="F192" s="203"/>
      <c r="G192" s="366"/>
      <c r="H192" s="848"/>
      <c r="I192" s="203"/>
      <c r="J192" s="665" t="s">
        <v>979</v>
      </c>
      <c r="K192" s="848">
        <v>1</v>
      </c>
      <c r="L192" s="203"/>
      <c r="M192" s="203"/>
      <c r="N192" s="848"/>
      <c r="O192" s="203"/>
      <c r="P192" s="848"/>
      <c r="Q192" s="203"/>
      <c r="R192" s="203"/>
      <c r="S192" s="203"/>
      <c r="T192" s="38"/>
      <c r="U192" s="38" t="s">
        <v>292</v>
      </c>
      <c r="V192" s="39"/>
    </row>
    <row r="193" spans="1:22" ht="31.5" customHeight="1">
      <c r="A193" s="37">
        <v>45324</v>
      </c>
      <c r="B193" s="772"/>
      <c r="C193" s="379" t="s">
        <v>366</v>
      </c>
      <c r="D193" s="369" t="s">
        <v>280</v>
      </c>
      <c r="E193" s="28"/>
      <c r="F193" s="369" t="s">
        <v>306</v>
      </c>
      <c r="G193" s="203"/>
      <c r="H193" s="848"/>
      <c r="I193" s="203"/>
      <c r="J193" s="203"/>
      <c r="K193" s="848"/>
      <c r="L193" s="203"/>
      <c r="M193" s="203"/>
      <c r="N193" s="848"/>
      <c r="O193" s="203"/>
      <c r="P193" s="848"/>
      <c r="Q193" s="203"/>
      <c r="R193" s="203"/>
      <c r="S193" s="203"/>
      <c r="T193" s="38"/>
      <c r="U193" s="38" t="s">
        <v>367</v>
      </c>
      <c r="V193" s="39"/>
    </row>
    <row r="194" spans="1:22" ht="31.5" customHeight="1">
      <c r="A194" s="37">
        <v>45352</v>
      </c>
      <c r="B194" s="772"/>
      <c r="C194" s="686" t="s">
        <v>321</v>
      </c>
      <c r="D194" s="382" t="s">
        <v>289</v>
      </c>
      <c r="E194" s="171"/>
      <c r="F194" s="380" t="s">
        <v>295</v>
      </c>
      <c r="G194" s="170"/>
      <c r="H194" s="848"/>
      <c r="I194" s="170"/>
      <c r="J194" s="170"/>
      <c r="K194" s="848"/>
      <c r="L194" s="170"/>
      <c r="M194" s="170"/>
      <c r="N194" s="848"/>
      <c r="O194" s="170"/>
      <c r="P194" s="848"/>
      <c r="Q194" s="170"/>
      <c r="R194" s="463"/>
      <c r="S194" s="317"/>
      <c r="T194" s="172"/>
      <c r="U194" s="172" t="s">
        <v>395</v>
      </c>
      <c r="V194" s="39"/>
    </row>
    <row r="195" spans="1:22" ht="31.5" customHeight="1">
      <c r="A195" s="37">
        <v>45352</v>
      </c>
      <c r="B195" s="772"/>
      <c r="C195" s="700"/>
      <c r="D195" s="403" t="s">
        <v>289</v>
      </c>
      <c r="E195" s="171">
        <v>45378</v>
      </c>
      <c r="F195" s="401"/>
      <c r="G195" s="401"/>
      <c r="H195" s="848"/>
      <c r="I195" s="401"/>
      <c r="J195" s="401"/>
      <c r="K195" s="848"/>
      <c r="L195" s="401"/>
      <c r="M195" s="401"/>
      <c r="N195" s="848"/>
      <c r="O195" s="401"/>
      <c r="P195" s="848"/>
      <c r="Q195" s="401"/>
      <c r="R195" s="463"/>
      <c r="S195" s="402"/>
      <c r="T195" s="172"/>
      <c r="U195" s="172" t="s">
        <v>395</v>
      </c>
      <c r="V195" s="39"/>
    </row>
    <row r="196" spans="1:22" ht="31.5" customHeight="1">
      <c r="A196" s="37">
        <v>45383</v>
      </c>
      <c r="B196" s="700"/>
      <c r="C196" s="700"/>
      <c r="D196" s="494" t="s">
        <v>289</v>
      </c>
      <c r="E196" s="171">
        <v>45392</v>
      </c>
      <c r="F196" s="490"/>
      <c r="G196" s="490"/>
      <c r="H196" s="848"/>
      <c r="I196" s="490"/>
      <c r="J196" s="490"/>
      <c r="K196" s="848"/>
      <c r="L196" s="490"/>
      <c r="M196" s="490"/>
      <c r="N196" s="848"/>
      <c r="O196" s="490"/>
      <c r="P196" s="848"/>
      <c r="Q196" s="490"/>
      <c r="R196" s="491"/>
      <c r="S196" s="492"/>
      <c r="T196" s="172"/>
      <c r="U196" s="172" t="s">
        <v>395</v>
      </c>
      <c r="V196" s="39"/>
    </row>
    <row r="197" spans="1:22" ht="31.5" customHeight="1">
      <c r="A197" s="37">
        <v>45413</v>
      </c>
      <c r="B197" s="700"/>
      <c r="C197" s="700"/>
      <c r="D197" s="527" t="s">
        <v>280</v>
      </c>
      <c r="E197" s="171"/>
      <c r="F197" s="527"/>
      <c r="G197" s="527"/>
      <c r="H197" s="848"/>
      <c r="I197" s="527"/>
      <c r="J197" s="659" t="s">
        <v>980</v>
      </c>
      <c r="K197" s="848">
        <v>1</v>
      </c>
      <c r="L197" s="527"/>
      <c r="M197" s="527"/>
      <c r="N197" s="848"/>
      <c r="O197" s="527"/>
      <c r="P197" s="848"/>
      <c r="Q197" s="527"/>
      <c r="R197" s="528"/>
      <c r="S197" s="529"/>
      <c r="T197" s="172"/>
      <c r="U197" s="172" t="s">
        <v>736</v>
      </c>
      <c r="V197" s="39"/>
    </row>
    <row r="198" spans="1:22" ht="31.5" customHeight="1">
      <c r="A198" s="37">
        <v>45444</v>
      </c>
      <c r="B198" s="688"/>
      <c r="C198" s="688"/>
      <c r="D198" s="578" t="s">
        <v>289</v>
      </c>
      <c r="E198" s="171">
        <v>45456</v>
      </c>
      <c r="F198" s="578"/>
      <c r="G198" s="578"/>
      <c r="H198" s="848"/>
      <c r="I198" s="578"/>
      <c r="J198" s="578"/>
      <c r="K198" s="848"/>
      <c r="L198" s="578"/>
      <c r="M198" s="578"/>
      <c r="N198" s="848"/>
      <c r="O198" s="578"/>
      <c r="P198" s="848"/>
      <c r="Q198" s="578"/>
      <c r="R198" s="579"/>
      <c r="S198" s="580"/>
      <c r="T198" s="172"/>
      <c r="U198" s="172" t="s">
        <v>841</v>
      </c>
      <c r="V198" s="39"/>
    </row>
    <row r="199" spans="1:22" ht="35.25" customHeight="1">
      <c r="A199" s="37">
        <v>45292</v>
      </c>
      <c r="B199" s="701" t="s">
        <v>246</v>
      </c>
      <c r="C199" s="366" t="s">
        <v>322</v>
      </c>
      <c r="D199" s="366" t="s">
        <v>280</v>
      </c>
      <c r="E199" s="28"/>
      <c r="F199" s="203">
        <v>2023</v>
      </c>
      <c r="G199" s="203"/>
      <c r="H199" s="848"/>
      <c r="I199" s="28"/>
      <c r="J199" s="28"/>
      <c r="K199" s="848"/>
      <c r="L199" s="28"/>
      <c r="M199" s="203"/>
      <c r="N199" s="848"/>
      <c r="O199" s="203"/>
      <c r="P199" s="848"/>
      <c r="Q199" s="203"/>
      <c r="R199" s="768"/>
      <c r="S199" s="769"/>
      <c r="T199" s="38"/>
      <c r="U199" s="38" t="s">
        <v>323</v>
      </c>
      <c r="V199" s="39"/>
    </row>
    <row r="200" spans="1:22" ht="30.75" customHeight="1">
      <c r="A200" s="37">
        <v>45323</v>
      </c>
      <c r="B200" s="700"/>
      <c r="C200" s="366" t="s">
        <v>284</v>
      </c>
      <c r="D200" s="366" t="s">
        <v>303</v>
      </c>
      <c r="E200" s="28" t="s">
        <v>513</v>
      </c>
      <c r="F200" s="366" t="s">
        <v>324</v>
      </c>
      <c r="G200" s="203"/>
      <c r="H200" s="848"/>
      <c r="I200" s="28"/>
      <c r="J200" s="28"/>
      <c r="K200" s="848"/>
      <c r="L200" s="28"/>
      <c r="M200" s="203"/>
      <c r="N200" s="848"/>
      <c r="O200" s="203"/>
      <c r="P200" s="848"/>
      <c r="Q200" s="203"/>
      <c r="R200" s="203"/>
      <c r="S200" s="203"/>
      <c r="T200" s="60">
        <v>45342</v>
      </c>
      <c r="U200" s="38" t="s">
        <v>514</v>
      </c>
      <c r="V200" s="39"/>
    </row>
    <row r="201" spans="1:22" ht="30" customHeight="1">
      <c r="A201" s="37">
        <v>45323</v>
      </c>
      <c r="B201" s="700"/>
      <c r="C201" s="379" t="s">
        <v>325</v>
      </c>
      <c r="D201" s="366" t="s">
        <v>289</v>
      </c>
      <c r="E201" s="28"/>
      <c r="F201" s="203"/>
      <c r="G201" s="203"/>
      <c r="H201" s="848"/>
      <c r="I201" s="28"/>
      <c r="J201" s="28"/>
      <c r="K201" s="848"/>
      <c r="L201" s="28"/>
      <c r="M201" s="203"/>
      <c r="N201" s="848"/>
      <c r="O201" s="203"/>
      <c r="P201" s="848"/>
      <c r="Q201" s="203"/>
      <c r="R201" s="203"/>
      <c r="S201" s="203"/>
      <c r="T201" s="38"/>
      <c r="U201" s="38" t="s">
        <v>326</v>
      </c>
      <c r="V201" s="39"/>
    </row>
    <row r="202" spans="1:22" ht="30.75" customHeight="1">
      <c r="A202" s="37">
        <v>45323</v>
      </c>
      <c r="B202" s="700"/>
      <c r="C202" s="686" t="s">
        <v>322</v>
      </c>
      <c r="D202" s="366" t="s">
        <v>280</v>
      </c>
      <c r="E202" s="28" t="s">
        <v>327</v>
      </c>
      <c r="F202" s="203"/>
      <c r="G202" s="203"/>
      <c r="H202" s="848"/>
      <c r="I202" s="28"/>
      <c r="J202" s="28"/>
      <c r="K202" s="848"/>
      <c r="L202" s="28"/>
      <c r="M202" s="203"/>
      <c r="N202" s="848"/>
      <c r="O202" s="203"/>
      <c r="P202" s="848"/>
      <c r="Q202" s="203"/>
      <c r="R202" s="164"/>
      <c r="S202" s="164"/>
      <c r="T202" s="38"/>
      <c r="U202" s="38" t="s">
        <v>281</v>
      </c>
      <c r="V202" s="39" t="s">
        <v>328</v>
      </c>
    </row>
    <row r="203" spans="1:22" ht="27" customHeight="1">
      <c r="A203" s="37">
        <v>45352</v>
      </c>
      <c r="B203" s="700"/>
      <c r="C203" s="736"/>
      <c r="D203" s="385" t="s">
        <v>280</v>
      </c>
      <c r="E203" s="138" t="s">
        <v>424</v>
      </c>
      <c r="F203" s="137"/>
      <c r="G203" s="137"/>
      <c r="H203" s="849"/>
      <c r="I203" s="137"/>
      <c r="J203" s="138" t="s">
        <v>981</v>
      </c>
      <c r="K203" s="849">
        <v>1</v>
      </c>
      <c r="L203" s="137" t="s">
        <v>515</v>
      </c>
      <c r="M203" s="164"/>
      <c r="N203" s="849"/>
      <c r="O203" s="201"/>
      <c r="P203" s="849"/>
      <c r="Q203" s="164"/>
      <c r="R203" s="164"/>
      <c r="S203" s="164"/>
      <c r="T203" s="164"/>
      <c r="U203" s="307" t="s">
        <v>516</v>
      </c>
      <c r="V203" s="39" t="s">
        <v>423</v>
      </c>
    </row>
    <row r="204" spans="1:22" ht="29.25" customHeight="1">
      <c r="A204" s="37">
        <v>45352</v>
      </c>
      <c r="B204" s="700"/>
      <c r="C204" s="708"/>
      <c r="D204" s="412" t="s">
        <v>280</v>
      </c>
      <c r="E204" s="138" t="s">
        <v>518</v>
      </c>
      <c r="F204" s="137"/>
      <c r="G204" s="137"/>
      <c r="H204" s="849"/>
      <c r="I204" s="137"/>
      <c r="J204" s="138"/>
      <c r="K204" s="849"/>
      <c r="L204" s="137"/>
      <c r="M204" s="164"/>
      <c r="N204" s="849"/>
      <c r="O204" s="201"/>
      <c r="P204" s="849"/>
      <c r="Q204" s="164"/>
      <c r="R204" s="164"/>
      <c r="S204" s="164"/>
      <c r="T204" s="164"/>
      <c r="U204" s="214" t="s">
        <v>346</v>
      </c>
      <c r="V204" s="39" t="s">
        <v>517</v>
      </c>
    </row>
    <row r="205" spans="1:22" ht="29.25" customHeight="1">
      <c r="A205" s="37">
        <v>45383</v>
      </c>
      <c r="B205" s="688"/>
      <c r="C205" s="582" t="s">
        <v>272</v>
      </c>
      <c r="D205" s="583" t="s">
        <v>280</v>
      </c>
      <c r="E205" s="174">
        <v>45441</v>
      </c>
      <c r="F205" s="175"/>
      <c r="G205" s="175"/>
      <c r="H205" s="849"/>
      <c r="I205" s="175"/>
      <c r="J205" s="174"/>
      <c r="K205" s="849"/>
      <c r="L205" s="175"/>
      <c r="M205" s="178"/>
      <c r="N205" s="849"/>
      <c r="O205" s="435"/>
      <c r="P205" s="849"/>
      <c r="Q205" s="178"/>
      <c r="R205" s="178"/>
      <c r="S205" s="178"/>
      <c r="T205" s="585">
        <v>45441</v>
      </c>
      <c r="U205" s="246" t="s">
        <v>819</v>
      </c>
      <c r="V205" s="39"/>
    </row>
    <row r="206" spans="1:22" ht="29.25" customHeight="1">
      <c r="A206" s="37">
        <v>45292</v>
      </c>
      <c r="B206" s="701" t="s">
        <v>661</v>
      </c>
      <c r="C206" s="686" t="s">
        <v>298</v>
      </c>
      <c r="D206" s="425" t="s">
        <v>289</v>
      </c>
      <c r="E206" s="174">
        <v>45307</v>
      </c>
      <c r="F206" s="175"/>
      <c r="G206" s="175"/>
      <c r="H206" s="849"/>
      <c r="I206" s="175"/>
      <c r="J206" s="174"/>
      <c r="K206" s="849"/>
      <c r="L206" s="175"/>
      <c r="M206" s="178"/>
      <c r="N206" s="849"/>
      <c r="O206" s="435"/>
      <c r="P206" s="849"/>
      <c r="Q206" s="178"/>
      <c r="R206" s="178"/>
      <c r="S206" s="178"/>
      <c r="T206" s="178"/>
      <c r="U206" s="246" t="s">
        <v>332</v>
      </c>
      <c r="V206" s="39"/>
    </row>
    <row r="207" spans="1:22" ht="29.25" customHeight="1">
      <c r="A207" s="37">
        <v>45292</v>
      </c>
      <c r="B207" s="700"/>
      <c r="C207" s="736"/>
      <c r="D207" s="425" t="s">
        <v>289</v>
      </c>
      <c r="E207" s="174">
        <v>45321</v>
      </c>
      <c r="F207" s="175"/>
      <c r="G207" s="175"/>
      <c r="H207" s="849"/>
      <c r="I207" s="175"/>
      <c r="J207" s="174"/>
      <c r="K207" s="849"/>
      <c r="L207" s="175"/>
      <c r="M207" s="178"/>
      <c r="N207" s="849"/>
      <c r="O207" s="435"/>
      <c r="P207" s="849"/>
      <c r="Q207" s="178"/>
      <c r="R207" s="178"/>
      <c r="S207" s="178"/>
      <c r="T207" s="178"/>
      <c r="U207" s="246" t="s">
        <v>560</v>
      </c>
      <c r="V207" s="39"/>
    </row>
    <row r="208" spans="1:22" ht="29.25" customHeight="1">
      <c r="A208" s="37">
        <v>45323</v>
      </c>
      <c r="B208" s="700"/>
      <c r="C208" s="736"/>
      <c r="D208" s="425" t="s">
        <v>289</v>
      </c>
      <c r="E208" s="28">
        <v>45366</v>
      </c>
      <c r="F208" s="175"/>
      <c r="G208" s="175"/>
      <c r="H208" s="849"/>
      <c r="I208" s="175"/>
      <c r="J208" s="174"/>
      <c r="K208" s="849"/>
      <c r="L208" s="175"/>
      <c r="M208" s="178"/>
      <c r="N208" s="849"/>
      <c r="O208" s="435"/>
      <c r="P208" s="849"/>
      <c r="Q208" s="178"/>
      <c r="R208" s="178"/>
      <c r="S208" s="178"/>
      <c r="T208" s="178"/>
      <c r="U208" s="246" t="s">
        <v>561</v>
      </c>
      <c r="V208" s="39"/>
    </row>
    <row r="209" spans="1:22" ht="30" customHeight="1">
      <c r="A209" s="37">
        <v>45323</v>
      </c>
      <c r="B209" s="700"/>
      <c r="C209" s="708"/>
      <c r="D209" s="366" t="s">
        <v>289</v>
      </c>
      <c r="E209" s="28">
        <v>45366</v>
      </c>
      <c r="F209" s="203"/>
      <c r="G209" s="203"/>
      <c r="H209" s="848"/>
      <c r="I209" s="203"/>
      <c r="J209" s="203"/>
      <c r="K209" s="848"/>
      <c r="L209" s="203"/>
      <c r="M209" s="203"/>
      <c r="N209" s="848"/>
      <c r="O209" s="203"/>
      <c r="P209" s="848"/>
      <c r="Q209" s="203"/>
      <c r="R209" s="203"/>
      <c r="S209" s="203"/>
      <c r="T209" s="203"/>
      <c r="U209" s="38" t="s">
        <v>281</v>
      </c>
      <c r="V209" s="61"/>
    </row>
    <row r="210" spans="1:22" ht="32.25" customHeight="1">
      <c r="A210" s="37">
        <v>45323</v>
      </c>
      <c r="B210" s="700"/>
      <c r="C210" s="382" t="s">
        <v>299</v>
      </c>
      <c r="D210" s="382" t="s">
        <v>280</v>
      </c>
      <c r="E210" s="28"/>
      <c r="F210" s="376" t="s">
        <v>300</v>
      </c>
      <c r="G210" s="203"/>
      <c r="H210" s="848"/>
      <c r="I210" s="203"/>
      <c r="J210" s="203"/>
      <c r="K210" s="848"/>
      <c r="L210" s="203"/>
      <c r="M210" s="203"/>
      <c r="N210" s="848"/>
      <c r="O210" s="203"/>
      <c r="P210" s="848"/>
      <c r="Q210" s="203"/>
      <c r="R210" s="366"/>
      <c r="S210" s="366"/>
      <c r="T210" s="203"/>
      <c r="U210" s="38" t="s">
        <v>281</v>
      </c>
      <c r="V210" s="61"/>
    </row>
    <row r="211" spans="1:22" ht="32.25" customHeight="1">
      <c r="A211" s="37">
        <v>45352</v>
      </c>
      <c r="B211" s="700"/>
      <c r="C211" s="376" t="s">
        <v>385</v>
      </c>
      <c r="D211" s="376" t="s">
        <v>289</v>
      </c>
      <c r="E211" s="28"/>
      <c r="F211" s="376" t="s">
        <v>386</v>
      </c>
      <c r="G211" s="203"/>
      <c r="H211" s="848"/>
      <c r="I211" s="203"/>
      <c r="J211" s="203"/>
      <c r="K211" s="848"/>
      <c r="L211" s="203"/>
      <c r="M211" s="203"/>
      <c r="N211" s="848"/>
      <c r="O211" s="203"/>
      <c r="P211" s="848"/>
      <c r="Q211" s="203"/>
      <c r="R211" s="205"/>
      <c r="S211" s="203"/>
      <c r="T211" s="203"/>
      <c r="U211" s="38" t="s">
        <v>387</v>
      </c>
      <c r="V211" s="61"/>
    </row>
    <row r="212" spans="1:22" ht="27.75" customHeight="1">
      <c r="A212" s="37">
        <v>45352</v>
      </c>
      <c r="B212" s="700"/>
      <c r="C212" s="686" t="s">
        <v>299</v>
      </c>
      <c r="D212" s="380" t="s">
        <v>280</v>
      </c>
      <c r="E212" s="171" t="s">
        <v>396</v>
      </c>
      <c r="F212" s="380" t="s">
        <v>295</v>
      </c>
      <c r="G212" s="380"/>
      <c r="H212" s="848"/>
      <c r="I212" s="380"/>
      <c r="J212" s="380"/>
      <c r="K212" s="848"/>
      <c r="L212" s="380"/>
      <c r="M212" s="380"/>
      <c r="N212" s="848"/>
      <c r="O212" s="380"/>
      <c r="P212" s="848"/>
      <c r="Q212" s="380"/>
      <c r="R212" s="381"/>
      <c r="S212" s="380"/>
      <c r="T212" s="380"/>
      <c r="U212" s="172" t="s">
        <v>394</v>
      </c>
      <c r="V212" s="61" t="s">
        <v>397</v>
      </c>
    </row>
    <row r="213" spans="1:22" ht="27.75" customHeight="1">
      <c r="A213" s="37">
        <v>45352</v>
      </c>
      <c r="B213" s="700"/>
      <c r="C213" s="708"/>
      <c r="D213" s="423" t="s">
        <v>280</v>
      </c>
      <c r="E213" s="171" t="s">
        <v>396</v>
      </c>
      <c r="F213" s="423"/>
      <c r="G213" s="423"/>
      <c r="H213" s="848"/>
      <c r="I213" s="423"/>
      <c r="J213" s="423"/>
      <c r="K213" s="848"/>
      <c r="L213" s="423"/>
      <c r="M213" s="423"/>
      <c r="N213" s="848"/>
      <c r="O213" s="423"/>
      <c r="P213" s="848"/>
      <c r="Q213" s="423"/>
      <c r="R213" s="424"/>
      <c r="S213" s="423"/>
      <c r="T213" s="423"/>
      <c r="U213" s="172" t="s">
        <v>394</v>
      </c>
      <c r="V213" s="61" t="s">
        <v>562</v>
      </c>
    </row>
    <row r="214" spans="1:22" ht="26.25" customHeight="1">
      <c r="A214" s="37">
        <v>45352</v>
      </c>
      <c r="B214" s="700"/>
      <c r="C214" s="408" t="s">
        <v>298</v>
      </c>
      <c r="D214" s="383" t="s">
        <v>280</v>
      </c>
      <c r="E214" s="171" t="s">
        <v>420</v>
      </c>
      <c r="F214" s="383" t="s">
        <v>295</v>
      </c>
      <c r="G214" s="383"/>
      <c r="H214" s="848"/>
      <c r="I214" s="383"/>
      <c r="J214" s="394"/>
      <c r="K214" s="848"/>
      <c r="L214" s="383"/>
      <c r="M214" s="383"/>
      <c r="N214" s="848"/>
      <c r="O214" s="383"/>
      <c r="P214" s="848"/>
      <c r="Q214" s="383"/>
      <c r="R214" s="384"/>
      <c r="S214" s="383"/>
      <c r="T214" s="383"/>
      <c r="U214" s="172" t="s">
        <v>394</v>
      </c>
      <c r="V214" s="61" t="s">
        <v>419</v>
      </c>
    </row>
    <row r="215" spans="1:22" ht="27.75" customHeight="1">
      <c r="A215" s="37">
        <v>45352</v>
      </c>
      <c r="B215" s="700"/>
      <c r="C215" s="394" t="s">
        <v>448</v>
      </c>
      <c r="D215" s="394" t="s">
        <v>280</v>
      </c>
      <c r="E215" s="171"/>
      <c r="F215" s="394" t="s">
        <v>295</v>
      </c>
      <c r="G215" s="394"/>
      <c r="H215" s="848"/>
      <c r="I215" s="394"/>
      <c r="J215" s="659" t="s">
        <v>982</v>
      </c>
      <c r="K215" s="848">
        <v>1</v>
      </c>
      <c r="L215" s="171">
        <v>45384</v>
      </c>
      <c r="M215" s="394"/>
      <c r="N215" s="848"/>
      <c r="O215" s="394"/>
      <c r="P215" s="848"/>
      <c r="Q215" s="394"/>
      <c r="R215" s="395"/>
      <c r="S215" s="394"/>
      <c r="T215" s="394"/>
      <c r="U215" s="172" t="s">
        <v>449</v>
      </c>
      <c r="V215" s="61"/>
    </row>
    <row r="216" spans="1:22" ht="21.75" customHeight="1">
      <c r="A216" s="37">
        <v>45352</v>
      </c>
      <c r="B216" s="700"/>
      <c r="C216" s="686" t="s">
        <v>298</v>
      </c>
      <c r="D216" s="423" t="s">
        <v>280</v>
      </c>
      <c r="E216" s="171">
        <v>45369</v>
      </c>
      <c r="F216" s="423"/>
      <c r="G216" s="423"/>
      <c r="H216" s="848"/>
      <c r="I216" s="423"/>
      <c r="J216" s="423"/>
      <c r="K216" s="848"/>
      <c r="L216" s="423"/>
      <c r="M216" s="423"/>
      <c r="N216" s="848"/>
      <c r="O216" s="423"/>
      <c r="P216" s="848"/>
      <c r="Q216" s="423"/>
      <c r="R216" s="424"/>
      <c r="S216" s="423"/>
      <c r="T216" s="423"/>
      <c r="U216" s="172" t="s">
        <v>293</v>
      </c>
      <c r="V216" s="61"/>
    </row>
    <row r="217" spans="1:22" ht="26.25" customHeight="1">
      <c r="A217" s="37">
        <v>45352</v>
      </c>
      <c r="B217" s="700"/>
      <c r="C217" s="699"/>
      <c r="D217" s="423" t="s">
        <v>289</v>
      </c>
      <c r="E217" s="171">
        <v>45379</v>
      </c>
      <c r="F217" s="423" t="s">
        <v>306</v>
      </c>
      <c r="G217" s="423"/>
      <c r="H217" s="848"/>
      <c r="I217" s="423"/>
      <c r="J217" s="423"/>
      <c r="K217" s="848"/>
      <c r="L217" s="171"/>
      <c r="M217" s="423"/>
      <c r="N217" s="848"/>
      <c r="O217" s="423"/>
      <c r="P217" s="848"/>
      <c r="Q217" s="423"/>
      <c r="R217" s="424"/>
      <c r="S217" s="423"/>
      <c r="T217" s="423"/>
      <c r="U217" s="172" t="s">
        <v>564</v>
      </c>
      <c r="V217" s="61" t="s">
        <v>565</v>
      </c>
    </row>
    <row r="218" spans="1:22" ht="27.75" customHeight="1">
      <c r="A218" s="37">
        <v>45352</v>
      </c>
      <c r="B218" s="700"/>
      <c r="C218" s="773"/>
      <c r="D218" s="423" t="s">
        <v>289</v>
      </c>
      <c r="E218" s="171">
        <v>45379</v>
      </c>
      <c r="F218" s="423" t="s">
        <v>306</v>
      </c>
      <c r="G218" s="423"/>
      <c r="H218" s="848"/>
      <c r="I218" s="423"/>
      <c r="J218" s="423"/>
      <c r="K218" s="848"/>
      <c r="L218" s="171"/>
      <c r="M218" s="423"/>
      <c r="N218" s="848"/>
      <c r="O218" s="423"/>
      <c r="P218" s="848"/>
      <c r="Q218" s="423"/>
      <c r="R218" s="424"/>
      <c r="S218" s="423"/>
      <c r="T218" s="423"/>
      <c r="U218" s="172" t="s">
        <v>564</v>
      </c>
      <c r="V218" s="61" t="s">
        <v>566</v>
      </c>
    </row>
    <row r="219" spans="1:22" ht="30" customHeight="1">
      <c r="A219" s="37">
        <v>45352</v>
      </c>
      <c r="B219" s="700"/>
      <c r="C219" s="686" t="s">
        <v>299</v>
      </c>
      <c r="D219" s="423" t="s">
        <v>289</v>
      </c>
      <c r="E219" s="171">
        <v>45384</v>
      </c>
      <c r="F219" s="394"/>
      <c r="G219" s="394"/>
      <c r="H219" s="848"/>
      <c r="I219" s="394"/>
      <c r="J219" s="394"/>
      <c r="K219" s="848"/>
      <c r="L219" s="394"/>
      <c r="M219" s="394"/>
      <c r="N219" s="848"/>
      <c r="O219" s="394"/>
      <c r="P219" s="848"/>
      <c r="Q219" s="394"/>
      <c r="R219" s="395"/>
      <c r="S219" s="394"/>
      <c r="T219" s="394"/>
      <c r="U219" s="172" t="s">
        <v>563</v>
      </c>
      <c r="V219" s="61"/>
    </row>
    <row r="220" spans="1:22" ht="30" customHeight="1">
      <c r="A220" s="37">
        <v>45383</v>
      </c>
      <c r="B220" s="700"/>
      <c r="C220" s="688"/>
      <c r="D220" s="490" t="s">
        <v>280</v>
      </c>
      <c r="E220" s="171" t="s">
        <v>683</v>
      </c>
      <c r="F220" s="490"/>
      <c r="G220" s="490"/>
      <c r="H220" s="848"/>
      <c r="I220" s="490"/>
      <c r="J220" s="659" t="s">
        <v>983</v>
      </c>
      <c r="K220" s="848">
        <v>1</v>
      </c>
      <c r="L220" s="490"/>
      <c r="M220" s="490"/>
      <c r="N220" s="848"/>
      <c r="O220" s="490"/>
      <c r="P220" s="848"/>
      <c r="Q220" s="490"/>
      <c r="R220" s="491"/>
      <c r="S220" s="490"/>
      <c r="T220" s="490"/>
      <c r="U220" s="172" t="s">
        <v>684</v>
      </c>
      <c r="V220" s="61"/>
    </row>
    <row r="221" spans="1:22" ht="22.5" customHeight="1">
      <c r="A221" s="37">
        <v>45383</v>
      </c>
      <c r="B221" s="700"/>
      <c r="C221" s="686" t="s">
        <v>298</v>
      </c>
      <c r="D221" s="490" t="s">
        <v>289</v>
      </c>
      <c r="E221" s="171"/>
      <c r="F221" s="490"/>
      <c r="G221" s="490"/>
      <c r="H221" s="848"/>
      <c r="I221" s="490"/>
      <c r="J221" s="490"/>
      <c r="K221" s="848"/>
      <c r="L221" s="490"/>
      <c r="M221" s="490"/>
      <c r="N221" s="848"/>
      <c r="O221" s="490"/>
      <c r="P221" s="848"/>
      <c r="Q221" s="490"/>
      <c r="R221" s="491"/>
      <c r="S221" s="490"/>
      <c r="T221" s="490"/>
      <c r="U221" s="172" t="s">
        <v>682</v>
      </c>
      <c r="V221" s="61"/>
    </row>
    <row r="222" spans="1:22" ht="22.5" customHeight="1">
      <c r="A222" s="37">
        <v>45383</v>
      </c>
      <c r="B222" s="700"/>
      <c r="C222" s="745"/>
      <c r="D222" s="578" t="s">
        <v>289</v>
      </c>
      <c r="E222" s="171">
        <v>45390</v>
      </c>
      <c r="F222" s="578"/>
      <c r="G222" s="578"/>
      <c r="H222" s="848"/>
      <c r="I222" s="578"/>
      <c r="J222" s="578"/>
      <c r="K222" s="848"/>
      <c r="L222" s="578"/>
      <c r="M222" s="578"/>
      <c r="N222" s="848"/>
      <c r="O222" s="578"/>
      <c r="P222" s="848"/>
      <c r="Q222" s="578"/>
      <c r="R222" s="579"/>
      <c r="S222" s="578"/>
      <c r="T222" s="578"/>
      <c r="U222" s="172" t="s">
        <v>827</v>
      </c>
      <c r="V222" s="61"/>
    </row>
    <row r="223" spans="1:22" ht="24.75" customHeight="1">
      <c r="A223" s="37">
        <v>45383</v>
      </c>
      <c r="B223" s="700"/>
      <c r="C223" s="745"/>
      <c r="D223" s="578" t="s">
        <v>289</v>
      </c>
      <c r="E223" s="171">
        <v>45412</v>
      </c>
      <c r="F223" s="578"/>
      <c r="G223" s="578"/>
      <c r="H223" s="848"/>
      <c r="I223" s="578"/>
      <c r="J223" s="578"/>
      <c r="K223" s="848"/>
      <c r="L223" s="578"/>
      <c r="M223" s="578"/>
      <c r="N223" s="848"/>
      <c r="O223" s="578"/>
      <c r="P223" s="848"/>
      <c r="Q223" s="578"/>
      <c r="R223" s="579"/>
      <c r="S223" s="578"/>
      <c r="T223" s="578"/>
      <c r="U223" s="172" t="s">
        <v>830</v>
      </c>
      <c r="V223" s="61"/>
    </row>
    <row r="224" spans="1:22" ht="22.5" customHeight="1">
      <c r="A224" s="37">
        <v>45383</v>
      </c>
      <c r="B224" s="700"/>
      <c r="C224" s="745"/>
      <c r="D224" s="578" t="s">
        <v>289</v>
      </c>
      <c r="E224" s="171">
        <v>45408</v>
      </c>
      <c r="F224" s="578"/>
      <c r="G224" s="578"/>
      <c r="H224" s="848"/>
      <c r="I224" s="578"/>
      <c r="J224" s="578"/>
      <c r="K224" s="848"/>
      <c r="L224" s="578"/>
      <c r="M224" s="578"/>
      <c r="N224" s="848"/>
      <c r="O224" s="578"/>
      <c r="P224" s="848"/>
      <c r="Q224" s="578"/>
      <c r="R224" s="579"/>
      <c r="S224" s="578"/>
      <c r="T224" s="578"/>
      <c r="U224" s="172" t="s">
        <v>828</v>
      </c>
      <c r="V224" s="61"/>
    </row>
    <row r="225" spans="1:22" ht="30" customHeight="1">
      <c r="A225" s="37">
        <v>45383</v>
      </c>
      <c r="B225" s="700"/>
      <c r="C225" s="745"/>
      <c r="D225" s="578" t="s">
        <v>289</v>
      </c>
      <c r="E225" s="171">
        <v>45406</v>
      </c>
      <c r="F225" s="578"/>
      <c r="G225" s="578"/>
      <c r="H225" s="848"/>
      <c r="I225" s="578"/>
      <c r="J225" s="578"/>
      <c r="K225" s="848"/>
      <c r="L225" s="578"/>
      <c r="M225" s="578"/>
      <c r="N225" s="848"/>
      <c r="O225" s="578"/>
      <c r="P225" s="848"/>
      <c r="Q225" s="578"/>
      <c r="R225" s="579"/>
      <c r="S225" s="578"/>
      <c r="T225" s="578"/>
      <c r="U225" s="172" t="s">
        <v>829</v>
      </c>
      <c r="V225" s="61"/>
    </row>
    <row r="226" spans="1:22" ht="30" customHeight="1">
      <c r="A226" s="37">
        <v>45383</v>
      </c>
      <c r="B226" s="700"/>
      <c r="C226" s="745"/>
      <c r="D226" s="578" t="s">
        <v>289</v>
      </c>
      <c r="E226" s="171">
        <v>45418</v>
      </c>
      <c r="F226" s="578"/>
      <c r="G226" s="578"/>
      <c r="H226" s="848"/>
      <c r="I226" s="578"/>
      <c r="J226" s="578"/>
      <c r="K226" s="848"/>
      <c r="L226" s="578"/>
      <c r="M226" s="578"/>
      <c r="N226" s="848"/>
      <c r="O226" s="578"/>
      <c r="P226" s="848"/>
      <c r="Q226" s="578"/>
      <c r="R226" s="579"/>
      <c r="S226" s="578"/>
      <c r="T226" s="578"/>
      <c r="U226" s="172" t="s">
        <v>831</v>
      </c>
      <c r="V226" s="61"/>
    </row>
    <row r="227" spans="1:22" ht="30" customHeight="1">
      <c r="A227" s="37">
        <v>45413</v>
      </c>
      <c r="B227" s="700"/>
      <c r="C227" s="736"/>
      <c r="D227" s="524" t="s">
        <v>280</v>
      </c>
      <c r="E227" s="171"/>
      <c r="F227" s="524"/>
      <c r="G227" s="524"/>
      <c r="H227" s="848"/>
      <c r="I227" s="524"/>
      <c r="J227" s="659" t="s">
        <v>984</v>
      </c>
      <c r="K227" s="848">
        <v>1</v>
      </c>
      <c r="L227" s="524"/>
      <c r="M227" s="524"/>
      <c r="N227" s="848"/>
      <c r="O227" s="524"/>
      <c r="P227" s="848"/>
      <c r="Q227" s="524"/>
      <c r="R227" s="525"/>
      <c r="S227" s="524"/>
      <c r="T227" s="524"/>
      <c r="U227" s="172" t="s">
        <v>733</v>
      </c>
      <c r="V227" s="61"/>
    </row>
    <row r="228" spans="1:22" ht="30" customHeight="1">
      <c r="A228" s="37">
        <v>45413</v>
      </c>
      <c r="B228" s="700"/>
      <c r="C228" s="736"/>
      <c r="D228" s="524" t="s">
        <v>280</v>
      </c>
      <c r="E228" s="171">
        <v>45442</v>
      </c>
      <c r="F228" s="524"/>
      <c r="G228" s="524"/>
      <c r="H228" s="848"/>
      <c r="I228" s="524"/>
      <c r="J228" s="524"/>
      <c r="K228" s="848"/>
      <c r="L228" s="524"/>
      <c r="M228" s="524"/>
      <c r="N228" s="848"/>
      <c r="O228" s="524"/>
      <c r="P228" s="848"/>
      <c r="Q228" s="524"/>
      <c r="R228" s="525"/>
      <c r="S228" s="524"/>
      <c r="T228" s="524"/>
      <c r="U228" s="172" t="s">
        <v>734</v>
      </c>
      <c r="V228" s="61"/>
    </row>
    <row r="229" spans="1:22" ht="30" customHeight="1">
      <c r="A229" s="37">
        <v>45413</v>
      </c>
      <c r="B229" s="700"/>
      <c r="C229" s="688"/>
      <c r="D229" s="532" t="s">
        <v>289</v>
      </c>
      <c r="E229" s="171">
        <v>45463</v>
      </c>
      <c r="F229" s="532" t="s">
        <v>306</v>
      </c>
      <c r="G229" s="532"/>
      <c r="H229" s="848"/>
      <c r="I229" s="532"/>
      <c r="J229" s="532"/>
      <c r="K229" s="848"/>
      <c r="L229" s="532"/>
      <c r="M229" s="532"/>
      <c r="N229" s="848"/>
      <c r="O229" s="532"/>
      <c r="P229" s="848"/>
      <c r="Q229" s="532"/>
      <c r="R229" s="533"/>
      <c r="S229" s="532"/>
      <c r="T229" s="532"/>
      <c r="U229" s="172" t="s">
        <v>318</v>
      </c>
      <c r="V229" s="61"/>
    </row>
    <row r="230" spans="1:22" ht="30" customHeight="1">
      <c r="A230" s="37">
        <v>45413</v>
      </c>
      <c r="B230" s="700"/>
      <c r="C230" s="723" t="s">
        <v>374</v>
      </c>
      <c r="D230" s="532" t="s">
        <v>289</v>
      </c>
      <c r="E230" s="171"/>
      <c r="F230" s="532"/>
      <c r="G230" s="532"/>
      <c r="H230" s="848"/>
      <c r="I230" s="532"/>
      <c r="J230" s="532"/>
      <c r="K230" s="848"/>
      <c r="L230" s="532"/>
      <c r="M230" s="532"/>
      <c r="N230" s="848"/>
      <c r="O230" s="532"/>
      <c r="P230" s="848"/>
      <c r="Q230" s="532"/>
      <c r="R230" s="533"/>
      <c r="S230" s="532"/>
      <c r="T230" s="532"/>
      <c r="U230" s="172" t="s">
        <v>832</v>
      </c>
      <c r="V230" s="61"/>
    </row>
    <row r="231" spans="1:22" ht="30" customHeight="1">
      <c r="A231" s="37">
        <v>45413</v>
      </c>
      <c r="B231" s="700"/>
      <c r="C231" s="750"/>
      <c r="D231" s="578" t="s">
        <v>289</v>
      </c>
      <c r="E231" s="171"/>
      <c r="F231" s="578"/>
      <c r="G231" s="578"/>
      <c r="H231" s="848"/>
      <c r="I231" s="578"/>
      <c r="J231" s="578"/>
      <c r="K231" s="848"/>
      <c r="L231" s="578"/>
      <c r="M231" s="578"/>
      <c r="N231" s="848"/>
      <c r="O231" s="578"/>
      <c r="P231" s="848"/>
      <c r="Q231" s="578"/>
      <c r="R231" s="579"/>
      <c r="S231" s="578"/>
      <c r="T231" s="578"/>
      <c r="U231" s="172" t="s">
        <v>833</v>
      </c>
      <c r="V231" s="61"/>
    </row>
    <row r="232" spans="1:22" ht="30" customHeight="1">
      <c r="A232" s="37">
        <v>45413</v>
      </c>
      <c r="B232" s="700"/>
      <c r="C232" s="737"/>
      <c r="D232" s="532" t="s">
        <v>289</v>
      </c>
      <c r="E232" s="171"/>
      <c r="F232" s="532"/>
      <c r="G232" s="532"/>
      <c r="H232" s="848"/>
      <c r="I232" s="532"/>
      <c r="J232" s="532"/>
      <c r="K232" s="848"/>
      <c r="L232" s="532"/>
      <c r="M232" s="532"/>
      <c r="N232" s="848"/>
      <c r="O232" s="532"/>
      <c r="P232" s="848"/>
      <c r="Q232" s="532"/>
      <c r="R232" s="533"/>
      <c r="S232" s="532"/>
      <c r="T232" s="532"/>
      <c r="U232" s="172" t="s">
        <v>834</v>
      </c>
      <c r="V232" s="61"/>
    </row>
    <row r="233" spans="1:22" ht="30" customHeight="1">
      <c r="A233" s="37">
        <v>45444</v>
      </c>
      <c r="B233" s="700"/>
      <c r="C233" s="723" t="s">
        <v>298</v>
      </c>
      <c r="D233" s="578" t="s">
        <v>289</v>
      </c>
      <c r="E233" s="171">
        <v>45460</v>
      </c>
      <c r="F233" s="578"/>
      <c r="G233" s="578"/>
      <c r="H233" s="848"/>
      <c r="I233" s="578"/>
      <c r="J233" s="578"/>
      <c r="K233" s="848"/>
      <c r="L233" s="171"/>
      <c r="M233" s="578"/>
      <c r="N233" s="848"/>
      <c r="O233" s="578"/>
      <c r="P233" s="848"/>
      <c r="Q233" s="578"/>
      <c r="R233" s="579"/>
      <c r="S233" s="578"/>
      <c r="T233" s="578"/>
      <c r="U233" s="172" t="s">
        <v>835</v>
      </c>
      <c r="V233" s="61"/>
    </row>
    <row r="234" spans="1:22" ht="30" customHeight="1">
      <c r="A234" s="37">
        <v>45444</v>
      </c>
      <c r="B234" s="700"/>
      <c r="C234" s="700"/>
      <c r="D234" s="578" t="s">
        <v>280</v>
      </c>
      <c r="E234" s="171" t="s">
        <v>837</v>
      </c>
      <c r="F234" s="578"/>
      <c r="G234" s="578"/>
      <c r="H234" s="848"/>
      <c r="I234" s="578"/>
      <c r="J234" s="659" t="s">
        <v>985</v>
      </c>
      <c r="K234" s="848">
        <v>1</v>
      </c>
      <c r="L234" s="171">
        <v>45464</v>
      </c>
      <c r="M234" s="578"/>
      <c r="N234" s="848"/>
      <c r="O234" s="578"/>
      <c r="P234" s="848"/>
      <c r="Q234" s="578"/>
      <c r="R234" s="579"/>
      <c r="S234" s="578"/>
      <c r="T234" s="578"/>
      <c r="U234" s="172" t="s">
        <v>838</v>
      </c>
      <c r="V234" s="61" t="s">
        <v>478</v>
      </c>
    </row>
    <row r="235" spans="1:22" ht="30" customHeight="1">
      <c r="A235" s="37">
        <v>45444</v>
      </c>
      <c r="B235" s="688"/>
      <c r="C235" s="175" t="s">
        <v>299</v>
      </c>
      <c r="D235" s="578" t="s">
        <v>280</v>
      </c>
      <c r="E235" s="171" t="s">
        <v>836</v>
      </c>
      <c r="F235" s="578"/>
      <c r="G235" s="578"/>
      <c r="H235" s="848"/>
      <c r="I235" s="578"/>
      <c r="J235" s="578"/>
      <c r="K235" s="848"/>
      <c r="L235" s="578"/>
      <c r="M235" s="578"/>
      <c r="N235" s="848"/>
      <c r="O235" s="578"/>
      <c r="P235" s="848"/>
      <c r="Q235" s="578"/>
      <c r="R235" s="579"/>
      <c r="S235" s="578"/>
      <c r="T235" s="578"/>
      <c r="U235" s="172" t="s">
        <v>838</v>
      </c>
      <c r="V235" s="61" t="s">
        <v>478</v>
      </c>
    </row>
    <row r="236" spans="1:22" ht="26.25" customHeight="1">
      <c r="A236" s="226">
        <v>45323</v>
      </c>
      <c r="B236" s="701" t="s">
        <v>126</v>
      </c>
      <c r="C236" s="686" t="s">
        <v>621</v>
      </c>
      <c r="D236" s="441" t="s">
        <v>289</v>
      </c>
      <c r="E236" s="138">
        <v>45344</v>
      </c>
      <c r="F236" s="147"/>
      <c r="G236" s="137"/>
      <c r="H236" s="849"/>
      <c r="I236" s="138"/>
      <c r="J236" s="138"/>
      <c r="K236" s="849"/>
      <c r="L236" s="138"/>
      <c r="M236" s="137"/>
      <c r="N236" s="849"/>
      <c r="O236" s="137"/>
      <c r="P236" s="849"/>
      <c r="Q236" s="137"/>
      <c r="R236" s="137"/>
      <c r="S236" s="137"/>
      <c r="T236" s="138"/>
      <c r="U236" s="200" t="s">
        <v>318</v>
      </c>
      <c r="V236" s="218"/>
    </row>
    <row r="237" spans="1:22" ht="39.75" customHeight="1">
      <c r="A237" s="226">
        <v>45352</v>
      </c>
      <c r="B237" s="700"/>
      <c r="C237" s="719"/>
      <c r="D237" s="441" t="s">
        <v>289</v>
      </c>
      <c r="E237" s="138">
        <v>45358</v>
      </c>
      <c r="F237" s="147"/>
      <c r="G237" s="137"/>
      <c r="H237" s="849"/>
      <c r="I237" s="137"/>
      <c r="J237" s="138"/>
      <c r="K237" s="849"/>
      <c r="L237" s="138"/>
      <c r="M237" s="137"/>
      <c r="N237" s="849"/>
      <c r="O237" s="137"/>
      <c r="P237" s="849"/>
      <c r="Q237" s="137"/>
      <c r="R237" s="137"/>
      <c r="S237" s="137"/>
      <c r="T237" s="137"/>
      <c r="U237" s="200" t="s">
        <v>388</v>
      </c>
      <c r="V237" s="218"/>
    </row>
    <row r="238" spans="1:22" ht="30.75" customHeight="1">
      <c r="A238" s="226">
        <v>45352</v>
      </c>
      <c r="B238" s="700"/>
      <c r="C238" s="530" t="s">
        <v>622</v>
      </c>
      <c r="D238" s="444" t="s">
        <v>280</v>
      </c>
      <c r="E238" s="261" t="s">
        <v>623</v>
      </c>
      <c r="F238" s="264"/>
      <c r="G238" s="444"/>
      <c r="H238" s="853"/>
      <c r="I238" s="444"/>
      <c r="J238" s="261" t="s">
        <v>978</v>
      </c>
      <c r="K238" s="853">
        <v>1</v>
      </c>
      <c r="L238" s="261">
        <v>45369</v>
      </c>
      <c r="M238" s="444"/>
      <c r="N238" s="853"/>
      <c r="O238" s="444"/>
      <c r="P238" s="853"/>
      <c r="Q238" s="444"/>
      <c r="R238" s="444"/>
      <c r="S238" s="444"/>
      <c r="T238" s="444"/>
      <c r="U238" s="304" t="s">
        <v>625</v>
      </c>
      <c r="V238" s="349" t="s">
        <v>624</v>
      </c>
    </row>
    <row r="239" spans="1:22" ht="42" customHeight="1">
      <c r="A239" s="226">
        <v>45352</v>
      </c>
      <c r="B239" s="700"/>
      <c r="C239" s="444" t="s">
        <v>621</v>
      </c>
      <c r="D239" s="444" t="s">
        <v>289</v>
      </c>
      <c r="E239" s="261">
        <v>45372</v>
      </c>
      <c r="F239" s="264"/>
      <c r="G239" s="254"/>
      <c r="H239" s="853"/>
      <c r="I239" s="254"/>
      <c r="J239" s="261"/>
      <c r="K239" s="853"/>
      <c r="L239" s="261"/>
      <c r="M239" s="254"/>
      <c r="N239" s="853"/>
      <c r="O239" s="254"/>
      <c r="P239" s="853"/>
      <c r="Q239" s="254"/>
      <c r="R239" s="254"/>
      <c r="S239" s="254"/>
      <c r="T239" s="254"/>
      <c r="U239" s="304" t="s">
        <v>346</v>
      </c>
      <c r="V239" s="179"/>
    </row>
    <row r="240" spans="1:22" ht="41.25" customHeight="1">
      <c r="A240" s="226">
        <v>45383</v>
      </c>
      <c r="B240" s="700"/>
      <c r="C240" s="506" t="s">
        <v>374</v>
      </c>
      <c r="D240" s="506" t="s">
        <v>289</v>
      </c>
      <c r="E240" s="261"/>
      <c r="F240" s="264" t="s">
        <v>694</v>
      </c>
      <c r="G240" s="506"/>
      <c r="H240" s="853"/>
      <c r="I240" s="506"/>
      <c r="J240" s="261"/>
      <c r="K240" s="853"/>
      <c r="L240" s="261"/>
      <c r="M240" s="506"/>
      <c r="N240" s="853"/>
      <c r="O240" s="506"/>
      <c r="P240" s="853"/>
      <c r="Q240" s="506"/>
      <c r="R240" s="506"/>
      <c r="S240" s="506"/>
      <c r="T240" s="506"/>
      <c r="U240" s="304" t="s">
        <v>709</v>
      </c>
      <c r="V240" s="509"/>
    </row>
    <row r="241" spans="1:22" ht="30" customHeight="1">
      <c r="A241" s="226">
        <v>45413</v>
      </c>
      <c r="B241" s="700"/>
      <c r="C241" s="530" t="s">
        <v>622</v>
      </c>
      <c r="D241" s="530" t="s">
        <v>280</v>
      </c>
      <c r="E241" s="261" t="s">
        <v>735</v>
      </c>
      <c r="F241" s="264"/>
      <c r="G241" s="530"/>
      <c r="H241" s="853"/>
      <c r="I241" s="530"/>
      <c r="J241" s="261"/>
      <c r="K241" s="853"/>
      <c r="L241" s="261"/>
      <c r="M241" s="530"/>
      <c r="N241" s="853"/>
      <c r="O241" s="530"/>
      <c r="P241" s="853"/>
      <c r="Q241" s="530"/>
      <c r="R241" s="530"/>
      <c r="S241" s="530"/>
      <c r="T241" s="530"/>
      <c r="U241" s="304" t="s">
        <v>732</v>
      </c>
      <c r="V241" s="509"/>
    </row>
    <row r="242" spans="1:22" ht="30" customHeight="1">
      <c r="A242" s="226">
        <v>45444</v>
      </c>
      <c r="B242" s="700"/>
      <c r="C242" s="723" t="s">
        <v>842</v>
      </c>
      <c r="D242" s="581" t="s">
        <v>289</v>
      </c>
      <c r="E242" s="261" t="s">
        <v>843</v>
      </c>
      <c r="F242" s="264"/>
      <c r="G242" s="581"/>
      <c r="H242" s="853"/>
      <c r="I242" s="581"/>
      <c r="J242" s="261"/>
      <c r="K242" s="853"/>
      <c r="L242" s="261"/>
      <c r="M242" s="581"/>
      <c r="N242" s="853"/>
      <c r="O242" s="581"/>
      <c r="P242" s="853"/>
      <c r="Q242" s="581"/>
      <c r="R242" s="581"/>
      <c r="S242" s="581"/>
      <c r="T242" s="581"/>
      <c r="U242" s="304" t="s">
        <v>845</v>
      </c>
      <c r="V242" s="509"/>
    </row>
    <row r="243" spans="1:22" ht="30" customHeight="1">
      <c r="A243" s="226">
        <v>45444</v>
      </c>
      <c r="B243" s="688"/>
      <c r="C243" s="737"/>
      <c r="D243" s="581" t="s">
        <v>289</v>
      </c>
      <c r="E243" s="261">
        <v>45471</v>
      </c>
      <c r="F243" s="264"/>
      <c r="G243" s="581"/>
      <c r="H243" s="853"/>
      <c r="I243" s="581"/>
      <c r="J243" s="261"/>
      <c r="K243" s="853"/>
      <c r="L243" s="261"/>
      <c r="M243" s="581"/>
      <c r="N243" s="853"/>
      <c r="O243" s="581"/>
      <c r="P243" s="853"/>
      <c r="Q243" s="581"/>
      <c r="R243" s="581"/>
      <c r="S243" s="581"/>
      <c r="T243" s="581"/>
      <c r="U243" s="304" t="s">
        <v>844</v>
      </c>
      <c r="V243" s="509"/>
    </row>
    <row r="244" spans="1:22" ht="42" customHeight="1">
      <c r="A244" s="37">
        <v>45323</v>
      </c>
      <c r="B244" s="701" t="s">
        <v>247</v>
      </c>
      <c r="C244" s="137" t="s">
        <v>491</v>
      </c>
      <c r="D244" s="137" t="s">
        <v>303</v>
      </c>
      <c r="E244" s="138" t="s">
        <v>334</v>
      </c>
      <c r="F244" s="147"/>
      <c r="G244" s="137" t="s">
        <v>335</v>
      </c>
      <c r="H244" s="849">
        <v>1</v>
      </c>
      <c r="I244" s="138">
        <v>45566</v>
      </c>
      <c r="J244" s="138"/>
      <c r="K244" s="849"/>
      <c r="L244" s="138"/>
      <c r="M244" s="137"/>
      <c r="N244" s="849"/>
      <c r="O244" s="137"/>
      <c r="P244" s="849"/>
      <c r="Q244" s="137"/>
      <c r="R244" s="137"/>
      <c r="S244" s="137"/>
      <c r="T244" s="138">
        <v>45336</v>
      </c>
      <c r="U244" s="200" t="s">
        <v>336</v>
      </c>
      <c r="V244" s="328"/>
    </row>
    <row r="245" spans="1:22" ht="30" customHeight="1">
      <c r="A245" s="37">
        <v>45352</v>
      </c>
      <c r="B245" s="736"/>
      <c r="C245" s="723" t="s">
        <v>398</v>
      </c>
      <c r="D245" s="137" t="s">
        <v>280</v>
      </c>
      <c r="E245" s="137" t="s">
        <v>399</v>
      </c>
      <c r="F245" s="164"/>
      <c r="G245" s="164"/>
      <c r="H245" s="849"/>
      <c r="I245" s="164"/>
      <c r="J245" s="137" t="s">
        <v>986</v>
      </c>
      <c r="K245" s="849">
        <v>1</v>
      </c>
      <c r="L245" s="164"/>
      <c r="M245" s="164"/>
      <c r="N245" s="849"/>
      <c r="O245" s="164"/>
      <c r="P245" s="849"/>
      <c r="Q245" s="164"/>
      <c r="R245" s="164"/>
      <c r="S245" s="164"/>
      <c r="T245" s="164"/>
      <c r="U245" s="200" t="s">
        <v>394</v>
      </c>
      <c r="V245" s="218" t="s">
        <v>400</v>
      </c>
    </row>
    <row r="246" spans="1:22" ht="28.5" customHeight="1">
      <c r="A246" s="37">
        <v>45352</v>
      </c>
      <c r="B246" s="736"/>
      <c r="C246" s="736"/>
      <c r="D246" s="137" t="s">
        <v>280</v>
      </c>
      <c r="E246" s="422" t="s">
        <v>541</v>
      </c>
      <c r="F246" s="276"/>
      <c r="G246" s="276"/>
      <c r="H246" s="852"/>
      <c r="I246" s="276"/>
      <c r="J246" s="422"/>
      <c r="K246" s="852"/>
      <c r="L246" s="276"/>
      <c r="M246" s="276"/>
      <c r="N246" s="852"/>
      <c r="O246" s="276"/>
      <c r="P246" s="852"/>
      <c r="Q246" s="276"/>
      <c r="R246" s="276"/>
      <c r="S246" s="276"/>
      <c r="T246" s="276"/>
      <c r="U246" s="303" t="s">
        <v>542</v>
      </c>
      <c r="V246" s="281"/>
    </row>
    <row r="247" spans="1:22" ht="28.5" customHeight="1">
      <c r="A247" s="37">
        <v>45352</v>
      </c>
      <c r="B247" s="736"/>
      <c r="C247" s="736"/>
      <c r="D247" s="137" t="s">
        <v>280</v>
      </c>
      <c r="E247" s="271">
        <v>45380</v>
      </c>
      <c r="F247" s="422" t="s">
        <v>306</v>
      </c>
      <c r="G247" s="276"/>
      <c r="H247" s="852"/>
      <c r="I247" s="276"/>
      <c r="J247" s="664" t="s">
        <v>987</v>
      </c>
      <c r="K247" s="852">
        <v>1</v>
      </c>
      <c r="L247" s="276"/>
      <c r="M247" s="276"/>
      <c r="N247" s="852"/>
      <c r="O247" s="276"/>
      <c r="P247" s="852"/>
      <c r="Q247" s="276"/>
      <c r="R247" s="276"/>
      <c r="S247" s="276"/>
      <c r="T247" s="276"/>
      <c r="U247" s="303" t="s">
        <v>346</v>
      </c>
      <c r="V247" s="281" t="s">
        <v>543</v>
      </c>
    </row>
    <row r="248" spans="1:22" ht="39.75" customHeight="1">
      <c r="A248" s="37">
        <v>45413</v>
      </c>
      <c r="B248" s="688"/>
      <c r="C248" s="688"/>
      <c r="D248" s="137" t="s">
        <v>280</v>
      </c>
      <c r="E248" s="546" t="s">
        <v>735</v>
      </c>
      <c r="F248" s="537">
        <v>2023</v>
      </c>
      <c r="G248" s="547"/>
      <c r="H248" s="852"/>
      <c r="I248" s="547"/>
      <c r="J248" s="537"/>
      <c r="K248" s="852"/>
      <c r="L248" s="547"/>
      <c r="M248" s="547"/>
      <c r="N248" s="852"/>
      <c r="O248" s="547"/>
      <c r="P248" s="852"/>
      <c r="Q248" s="547"/>
      <c r="R248" s="547"/>
      <c r="S248" s="547"/>
      <c r="T248" s="547" t="s">
        <v>744</v>
      </c>
      <c r="U248" s="548" t="s">
        <v>804</v>
      </c>
      <c r="V248" s="281" t="s">
        <v>803</v>
      </c>
    </row>
    <row r="249" spans="1:22" ht="20.25" customHeight="1">
      <c r="A249" s="37">
        <v>45292</v>
      </c>
      <c r="B249" s="701" t="s">
        <v>248</v>
      </c>
      <c r="C249" s="686" t="s">
        <v>308</v>
      </c>
      <c r="D249" s="266" t="s">
        <v>289</v>
      </c>
      <c r="E249" s="271">
        <v>45330</v>
      </c>
      <c r="F249" s="266"/>
      <c r="G249" s="308"/>
      <c r="H249" s="852"/>
      <c r="I249" s="276"/>
      <c r="J249" s="271"/>
      <c r="K249" s="852"/>
      <c r="L249" s="266"/>
      <c r="M249" s="276"/>
      <c r="N249" s="852"/>
      <c r="O249" s="276"/>
      <c r="P249" s="852"/>
      <c r="Q249" s="276"/>
      <c r="R249" s="276"/>
      <c r="S249" s="276"/>
      <c r="T249" s="276"/>
      <c r="U249" s="275" t="s">
        <v>310</v>
      </c>
      <c r="V249" s="281"/>
    </row>
    <row r="250" spans="1:22" ht="22.5" customHeight="1">
      <c r="A250" s="37">
        <v>45292</v>
      </c>
      <c r="B250" s="703"/>
      <c r="C250" s="700"/>
      <c r="D250" s="266" t="s">
        <v>280</v>
      </c>
      <c r="E250" s="271"/>
      <c r="F250" s="266"/>
      <c r="G250" s="308"/>
      <c r="H250" s="852"/>
      <c r="I250" s="276"/>
      <c r="J250" s="271"/>
      <c r="K250" s="852"/>
      <c r="L250" s="266"/>
      <c r="M250" s="276"/>
      <c r="N250" s="852"/>
      <c r="O250" s="276"/>
      <c r="P250" s="852"/>
      <c r="Q250" s="276"/>
      <c r="R250" s="276"/>
      <c r="S250" s="276"/>
      <c r="T250" s="276"/>
      <c r="U250" s="275" t="s">
        <v>311</v>
      </c>
      <c r="V250" s="281"/>
    </row>
    <row r="251" spans="1:22" ht="21.75" customHeight="1">
      <c r="A251" s="37">
        <v>45323</v>
      </c>
      <c r="B251" s="700"/>
      <c r="C251" s="700"/>
      <c r="D251" s="366" t="s">
        <v>280</v>
      </c>
      <c r="E251" s="28">
        <v>45327</v>
      </c>
      <c r="F251" s="203"/>
      <c r="G251" s="203"/>
      <c r="H251" s="848"/>
      <c r="I251" s="203"/>
      <c r="J251" s="203"/>
      <c r="K251" s="848"/>
      <c r="L251" s="203"/>
      <c r="M251" s="203"/>
      <c r="N251" s="848"/>
      <c r="O251" s="203"/>
      <c r="P251" s="848"/>
      <c r="Q251" s="203"/>
      <c r="R251" s="203"/>
      <c r="S251" s="203"/>
      <c r="T251" s="38"/>
      <c r="U251" s="38" t="s">
        <v>309</v>
      </c>
      <c r="V251" s="39"/>
    </row>
    <row r="252" spans="1:22" ht="27" customHeight="1">
      <c r="A252" s="37">
        <v>45323</v>
      </c>
      <c r="B252" s="700"/>
      <c r="C252" s="700"/>
      <c r="D252" s="366" t="s">
        <v>289</v>
      </c>
      <c r="E252" s="28">
        <v>45341</v>
      </c>
      <c r="F252" s="203"/>
      <c r="G252" s="203"/>
      <c r="H252" s="848"/>
      <c r="I252" s="203"/>
      <c r="J252" s="203"/>
      <c r="K252" s="848"/>
      <c r="L252" s="203"/>
      <c r="M252" s="203"/>
      <c r="N252" s="848"/>
      <c r="O252" s="203"/>
      <c r="P252" s="848"/>
      <c r="Q252" s="203"/>
      <c r="R252" s="203"/>
      <c r="S252" s="203"/>
      <c r="T252" s="38"/>
      <c r="U252" s="38" t="s">
        <v>312</v>
      </c>
      <c r="V252" s="39"/>
    </row>
    <row r="253" spans="1:22" ht="28.5" customHeight="1">
      <c r="A253" s="37">
        <v>45323</v>
      </c>
      <c r="B253" s="700"/>
      <c r="C253" s="700"/>
      <c r="D253" s="366" t="s">
        <v>280</v>
      </c>
      <c r="E253" s="28"/>
      <c r="F253" s="203"/>
      <c r="G253" s="203"/>
      <c r="H253" s="848"/>
      <c r="I253" s="203"/>
      <c r="J253" s="203"/>
      <c r="K253" s="848"/>
      <c r="L253" s="203"/>
      <c r="M253" s="203"/>
      <c r="N253" s="848"/>
      <c r="O253" s="203"/>
      <c r="P253" s="848"/>
      <c r="Q253" s="203"/>
      <c r="R253" s="203"/>
      <c r="S253" s="203"/>
      <c r="T253" s="38"/>
      <c r="U253" s="38" t="s">
        <v>313</v>
      </c>
      <c r="V253" s="329"/>
    </row>
    <row r="254" spans="1:22" ht="21.75" customHeight="1">
      <c r="A254" s="37">
        <v>45323</v>
      </c>
      <c r="B254" s="700"/>
      <c r="C254" s="700"/>
      <c r="D254" s="366" t="s">
        <v>280</v>
      </c>
      <c r="E254" s="28">
        <v>45348</v>
      </c>
      <c r="F254" s="203"/>
      <c r="G254" s="203"/>
      <c r="H254" s="848"/>
      <c r="I254" s="203"/>
      <c r="J254" s="203"/>
      <c r="K254" s="848"/>
      <c r="L254" s="203"/>
      <c r="M254" s="203"/>
      <c r="N254" s="848"/>
      <c r="O254" s="203"/>
      <c r="P254" s="848"/>
      <c r="Q254" s="203"/>
      <c r="R254" s="203"/>
      <c r="S254" s="203"/>
      <c r="T254" s="38"/>
      <c r="U254" s="38" t="s">
        <v>314</v>
      </c>
      <c r="V254" s="39"/>
    </row>
    <row r="255" spans="1:22" ht="27.75" customHeight="1">
      <c r="A255" s="37">
        <v>45323</v>
      </c>
      <c r="B255" s="700"/>
      <c r="C255" s="700"/>
      <c r="D255" s="412" t="s">
        <v>280</v>
      </c>
      <c r="E255" s="171">
        <v>45342</v>
      </c>
      <c r="F255" s="411"/>
      <c r="G255" s="411"/>
      <c r="H255" s="848"/>
      <c r="I255" s="411"/>
      <c r="J255" s="411"/>
      <c r="K255" s="848"/>
      <c r="L255" s="411"/>
      <c r="M255" s="411"/>
      <c r="N255" s="848"/>
      <c r="O255" s="411"/>
      <c r="P255" s="848"/>
      <c r="Q255" s="411"/>
      <c r="R255" s="411"/>
      <c r="S255" s="411"/>
      <c r="T255" s="172"/>
      <c r="U255" s="172" t="s">
        <v>497</v>
      </c>
      <c r="V255" s="39"/>
    </row>
    <row r="256" spans="1:22" ht="27" customHeight="1">
      <c r="A256" s="37">
        <v>45352</v>
      </c>
      <c r="B256" s="700"/>
      <c r="C256" s="700"/>
      <c r="D256" s="387" t="s">
        <v>280</v>
      </c>
      <c r="E256" s="28" t="s">
        <v>434</v>
      </c>
      <c r="F256" s="203"/>
      <c r="G256" s="203"/>
      <c r="H256" s="848"/>
      <c r="I256" s="203"/>
      <c r="J256" s="665" t="s">
        <v>988</v>
      </c>
      <c r="K256" s="848">
        <v>1</v>
      </c>
      <c r="L256" s="28">
        <v>45383</v>
      </c>
      <c r="M256" s="203"/>
      <c r="N256" s="848"/>
      <c r="O256" s="203"/>
      <c r="P256" s="848"/>
      <c r="Q256" s="203"/>
      <c r="R256" s="203"/>
      <c r="S256" s="203"/>
      <c r="T256" s="38"/>
      <c r="U256" s="38" t="s">
        <v>394</v>
      </c>
      <c r="V256" s="39" t="s">
        <v>429</v>
      </c>
    </row>
    <row r="257" spans="1:22" ht="27" customHeight="1">
      <c r="A257" s="37">
        <v>45383</v>
      </c>
      <c r="B257" s="700"/>
      <c r="C257" s="700"/>
      <c r="D257" s="494" t="s">
        <v>280</v>
      </c>
      <c r="E257" s="171" t="s">
        <v>688</v>
      </c>
      <c r="F257" s="490"/>
      <c r="G257" s="490"/>
      <c r="H257" s="848"/>
      <c r="I257" s="490"/>
      <c r="J257" s="659" t="s">
        <v>989</v>
      </c>
      <c r="K257" s="848">
        <v>1</v>
      </c>
      <c r="L257" s="171">
        <v>45408</v>
      </c>
      <c r="M257" s="490"/>
      <c r="N257" s="848"/>
      <c r="O257" s="490"/>
      <c r="P257" s="848"/>
      <c r="Q257" s="490"/>
      <c r="R257" s="490"/>
      <c r="S257" s="490"/>
      <c r="T257" s="172"/>
      <c r="U257" s="172" t="s">
        <v>689</v>
      </c>
      <c r="V257" s="39" t="s">
        <v>690</v>
      </c>
    </row>
    <row r="258" spans="1:22" ht="27" customHeight="1">
      <c r="A258" s="37">
        <v>45383</v>
      </c>
      <c r="B258" s="700"/>
      <c r="C258" s="700"/>
      <c r="D258" s="494" t="s">
        <v>280</v>
      </c>
      <c r="E258" s="171">
        <v>45407</v>
      </c>
      <c r="F258" s="490"/>
      <c r="G258" s="490"/>
      <c r="H258" s="848"/>
      <c r="I258" s="490"/>
      <c r="J258" s="490"/>
      <c r="K258" s="848"/>
      <c r="L258" s="171"/>
      <c r="M258" s="490"/>
      <c r="N258" s="848"/>
      <c r="O258" s="490"/>
      <c r="P258" s="848"/>
      <c r="Q258" s="490"/>
      <c r="R258" s="490"/>
      <c r="S258" s="490"/>
      <c r="T258" s="172"/>
      <c r="U258" s="172" t="s">
        <v>691</v>
      </c>
      <c r="V258" s="39"/>
    </row>
    <row r="259" spans="1:22" ht="27" customHeight="1">
      <c r="A259" s="37">
        <v>45383</v>
      </c>
      <c r="B259" s="700"/>
      <c r="C259" s="175" t="s">
        <v>522</v>
      </c>
      <c r="D259" s="583" t="s">
        <v>280</v>
      </c>
      <c r="E259" s="171" t="s">
        <v>818</v>
      </c>
      <c r="F259" s="578"/>
      <c r="G259" s="578"/>
      <c r="H259" s="848"/>
      <c r="I259" s="578"/>
      <c r="J259" s="578"/>
      <c r="K259" s="848"/>
      <c r="L259" s="171"/>
      <c r="M259" s="578"/>
      <c r="N259" s="848"/>
      <c r="O259" s="578"/>
      <c r="P259" s="848"/>
      <c r="Q259" s="578"/>
      <c r="R259" s="578"/>
      <c r="S259" s="578"/>
      <c r="T259" s="302">
        <v>45427</v>
      </c>
      <c r="U259" s="172" t="s">
        <v>381</v>
      </c>
      <c r="V259" s="39"/>
    </row>
    <row r="260" spans="1:22" ht="27" customHeight="1">
      <c r="A260" s="37">
        <v>45413</v>
      </c>
      <c r="B260" s="700"/>
      <c r="C260" s="750" t="s">
        <v>308</v>
      </c>
      <c r="D260" s="524" t="s">
        <v>289</v>
      </c>
      <c r="E260" s="171">
        <v>45434</v>
      </c>
      <c r="F260" s="524"/>
      <c r="G260" s="524"/>
      <c r="H260" s="848"/>
      <c r="I260" s="524"/>
      <c r="J260" s="524"/>
      <c r="K260" s="848"/>
      <c r="L260" s="171"/>
      <c r="M260" s="524"/>
      <c r="N260" s="848"/>
      <c r="O260" s="524"/>
      <c r="P260" s="848"/>
      <c r="Q260" s="524"/>
      <c r="R260" s="524"/>
      <c r="S260" s="524"/>
      <c r="T260" s="172"/>
      <c r="U260" s="172" t="s">
        <v>728</v>
      </c>
      <c r="V260" s="39"/>
    </row>
    <row r="261" spans="1:22" ht="27" customHeight="1">
      <c r="A261" s="37">
        <v>45413</v>
      </c>
      <c r="B261" s="700"/>
      <c r="C261" s="750"/>
      <c r="D261" s="532" t="s">
        <v>289</v>
      </c>
      <c r="E261" s="171">
        <v>45436</v>
      </c>
      <c r="F261" s="532"/>
      <c r="G261" s="532"/>
      <c r="H261" s="848"/>
      <c r="I261" s="532"/>
      <c r="J261" s="532"/>
      <c r="K261" s="848"/>
      <c r="L261" s="171"/>
      <c r="M261" s="532"/>
      <c r="N261" s="848"/>
      <c r="O261" s="532"/>
      <c r="P261" s="848"/>
      <c r="Q261" s="532"/>
      <c r="R261" s="532"/>
      <c r="S261" s="532"/>
      <c r="T261" s="172"/>
      <c r="U261" s="172" t="s">
        <v>743</v>
      </c>
      <c r="V261" s="39"/>
    </row>
    <row r="262" spans="1:22" ht="27" customHeight="1">
      <c r="A262" s="37">
        <v>45413</v>
      </c>
      <c r="B262" s="700"/>
      <c r="C262" s="750"/>
      <c r="D262" s="532" t="s">
        <v>289</v>
      </c>
      <c r="E262" s="171">
        <v>45443</v>
      </c>
      <c r="F262" s="532"/>
      <c r="G262" s="532"/>
      <c r="H262" s="848"/>
      <c r="I262" s="532"/>
      <c r="J262" s="532"/>
      <c r="K262" s="848"/>
      <c r="L262" s="171"/>
      <c r="M262" s="532"/>
      <c r="N262" s="848"/>
      <c r="O262" s="532"/>
      <c r="P262" s="848"/>
      <c r="Q262" s="532"/>
      <c r="R262" s="532"/>
      <c r="S262" s="532"/>
      <c r="T262" s="172"/>
      <c r="U262" s="172" t="s">
        <v>342</v>
      </c>
      <c r="V262" s="39"/>
    </row>
    <row r="263" spans="1:22" ht="27" customHeight="1">
      <c r="A263" s="37">
        <v>45444</v>
      </c>
      <c r="B263" s="688"/>
      <c r="C263" s="737"/>
      <c r="D263" s="549" t="s">
        <v>289</v>
      </c>
      <c r="E263" s="171">
        <v>45460</v>
      </c>
      <c r="F263" s="549"/>
      <c r="G263" s="549"/>
      <c r="H263" s="848"/>
      <c r="I263" s="549"/>
      <c r="J263" s="549"/>
      <c r="K263" s="848"/>
      <c r="L263" s="171"/>
      <c r="M263" s="549"/>
      <c r="N263" s="848"/>
      <c r="O263" s="549"/>
      <c r="P263" s="848"/>
      <c r="Q263" s="549"/>
      <c r="R263" s="549"/>
      <c r="S263" s="549"/>
      <c r="T263" s="172"/>
      <c r="U263" s="172" t="s">
        <v>746</v>
      </c>
      <c r="V263" s="39"/>
    </row>
    <row r="264" spans="1:22" ht="24" customHeight="1">
      <c r="A264" s="226">
        <v>45323</v>
      </c>
      <c r="B264" s="701" t="s">
        <v>249</v>
      </c>
      <c r="C264" s="686" t="s">
        <v>315</v>
      </c>
      <c r="D264" s="366" t="s">
        <v>280</v>
      </c>
      <c r="E264" s="28">
        <v>45349</v>
      </c>
      <c r="F264" s="366" t="s">
        <v>316</v>
      </c>
      <c r="G264" s="203"/>
      <c r="H264" s="848"/>
      <c r="I264" s="203"/>
      <c r="J264" s="203"/>
      <c r="K264" s="848"/>
      <c r="L264" s="203"/>
      <c r="M264" s="203"/>
      <c r="N264" s="848"/>
      <c r="O264" s="203"/>
      <c r="P264" s="848"/>
      <c r="Q264" s="203"/>
      <c r="R264" s="203"/>
      <c r="S264" s="203"/>
      <c r="T264" s="38"/>
      <c r="U264" s="38" t="s">
        <v>293</v>
      </c>
      <c r="V264" s="39"/>
    </row>
    <row r="265" spans="1:22" ht="20.25" customHeight="1">
      <c r="A265" s="226">
        <v>45324</v>
      </c>
      <c r="B265" s="700"/>
      <c r="C265" s="700"/>
      <c r="D265" s="369" t="s">
        <v>289</v>
      </c>
      <c r="E265" s="28">
        <v>45355</v>
      </c>
      <c r="F265" s="28"/>
      <c r="G265" s="203"/>
      <c r="H265" s="848"/>
      <c r="I265" s="203"/>
      <c r="J265" s="203"/>
      <c r="K265" s="848"/>
      <c r="L265" s="203"/>
      <c r="M265" s="203"/>
      <c r="N265" s="848"/>
      <c r="O265" s="203"/>
      <c r="P265" s="848"/>
      <c r="Q265" s="203"/>
      <c r="R265" s="203"/>
      <c r="S265" s="203"/>
      <c r="T265" s="38"/>
      <c r="U265" s="38" t="s">
        <v>368</v>
      </c>
      <c r="V265" s="39"/>
    </row>
    <row r="266" spans="1:22" ht="29.25" customHeight="1">
      <c r="A266" s="226">
        <v>45352</v>
      </c>
      <c r="B266" s="700"/>
      <c r="C266" s="700"/>
      <c r="D266" s="377" t="s">
        <v>280</v>
      </c>
      <c r="E266" s="171" t="s">
        <v>392</v>
      </c>
      <c r="F266" s="171"/>
      <c r="G266" s="377"/>
      <c r="H266" s="848"/>
      <c r="I266" s="377"/>
      <c r="J266" s="377"/>
      <c r="K266" s="848"/>
      <c r="L266" s="377"/>
      <c r="M266" s="377"/>
      <c r="N266" s="848"/>
      <c r="O266" s="377"/>
      <c r="P266" s="848"/>
      <c r="Q266" s="377"/>
      <c r="R266" s="377"/>
      <c r="S266" s="377"/>
      <c r="T266" s="172"/>
      <c r="U266" s="172" t="s">
        <v>394</v>
      </c>
      <c r="V266" s="39" t="s">
        <v>393</v>
      </c>
    </row>
    <row r="267" spans="1:22" ht="29.25" customHeight="1">
      <c r="A267" s="226">
        <v>45352</v>
      </c>
      <c r="B267" s="700"/>
      <c r="C267" s="700"/>
      <c r="D267" s="394" t="s">
        <v>289</v>
      </c>
      <c r="E267" s="171"/>
      <c r="F267" s="171" t="s">
        <v>347</v>
      </c>
      <c r="G267" s="394"/>
      <c r="H267" s="848"/>
      <c r="I267" s="394"/>
      <c r="J267" s="394"/>
      <c r="K267" s="848"/>
      <c r="L267" s="394"/>
      <c r="M267" s="394"/>
      <c r="N267" s="848"/>
      <c r="O267" s="394"/>
      <c r="P267" s="848"/>
      <c r="Q267" s="394"/>
      <c r="R267" s="394"/>
      <c r="S267" s="394"/>
      <c r="T267" s="172"/>
      <c r="U267" s="172" t="s">
        <v>346</v>
      </c>
      <c r="V267" s="39"/>
    </row>
    <row r="268" spans="1:22" ht="26.25" customHeight="1">
      <c r="A268" s="226">
        <v>45352</v>
      </c>
      <c r="B268" s="700"/>
      <c r="C268" s="700"/>
      <c r="D268" s="409" t="s">
        <v>280</v>
      </c>
      <c r="E268" s="171" t="s">
        <v>477</v>
      </c>
      <c r="F268" s="171"/>
      <c r="G268" s="394"/>
      <c r="H268" s="848"/>
      <c r="I268" s="394"/>
      <c r="J268" s="394"/>
      <c r="K268" s="848"/>
      <c r="L268" s="394"/>
      <c r="M268" s="394"/>
      <c r="N268" s="848"/>
      <c r="O268" s="394"/>
      <c r="P268" s="848"/>
      <c r="Q268" s="394"/>
      <c r="R268" s="394"/>
      <c r="S268" s="394"/>
      <c r="T268" s="172"/>
      <c r="U268" s="172" t="s">
        <v>479</v>
      </c>
      <c r="V268" s="39" t="s">
        <v>478</v>
      </c>
    </row>
    <row r="269" spans="1:22" ht="41.25" customHeight="1">
      <c r="A269" s="226">
        <v>45383</v>
      </c>
      <c r="B269" s="700"/>
      <c r="C269" s="700"/>
      <c r="D269" s="502" t="s">
        <v>280</v>
      </c>
      <c r="E269" s="171" t="s">
        <v>701</v>
      </c>
      <c r="F269" s="171"/>
      <c r="G269" s="502"/>
      <c r="H269" s="848"/>
      <c r="I269" s="502"/>
      <c r="J269" s="502"/>
      <c r="K269" s="848"/>
      <c r="L269" s="502"/>
      <c r="M269" s="502"/>
      <c r="N269" s="848"/>
      <c r="O269" s="502"/>
      <c r="P269" s="848"/>
      <c r="Q269" s="502"/>
      <c r="R269" s="502"/>
      <c r="S269" s="502"/>
      <c r="T269" s="172"/>
      <c r="U269" s="172" t="s">
        <v>702</v>
      </c>
      <c r="V269" s="39"/>
    </row>
    <row r="270" spans="1:22" ht="43.5" customHeight="1">
      <c r="A270" s="226">
        <v>45413</v>
      </c>
      <c r="B270" s="688"/>
      <c r="C270" s="688"/>
      <c r="D270" s="522" t="s">
        <v>280</v>
      </c>
      <c r="E270" s="171" t="s">
        <v>724</v>
      </c>
      <c r="F270" s="171"/>
      <c r="G270" s="522"/>
      <c r="H270" s="848"/>
      <c r="I270" s="522"/>
      <c r="J270" s="522"/>
      <c r="K270" s="848"/>
      <c r="L270" s="522"/>
      <c r="M270" s="522"/>
      <c r="N270" s="848"/>
      <c r="O270" s="522"/>
      <c r="P270" s="848"/>
      <c r="Q270" s="522"/>
      <c r="R270" s="522"/>
      <c r="S270" s="522"/>
      <c r="T270" s="172"/>
      <c r="U270" s="172" t="s">
        <v>725</v>
      </c>
      <c r="V270" s="39"/>
    </row>
    <row r="271" spans="1:22" ht="27.75" customHeight="1">
      <c r="A271" s="37">
        <v>45292</v>
      </c>
      <c r="B271" s="701" t="s">
        <v>250</v>
      </c>
      <c r="C271" s="686" t="s">
        <v>317</v>
      </c>
      <c r="D271" s="369" t="s">
        <v>280</v>
      </c>
      <c r="E271" s="28">
        <v>45324</v>
      </c>
      <c r="F271" s="28" t="s">
        <v>295</v>
      </c>
      <c r="G271" s="203"/>
      <c r="H271" s="848"/>
      <c r="I271" s="203"/>
      <c r="J271" s="203"/>
      <c r="K271" s="848"/>
      <c r="L271" s="28"/>
      <c r="M271" s="203"/>
      <c r="N271" s="848"/>
      <c r="O271" s="203"/>
      <c r="P271" s="848"/>
      <c r="Q271" s="203"/>
      <c r="R271" s="203"/>
      <c r="S271" s="203"/>
      <c r="T271" s="38"/>
      <c r="U271" s="38" t="s">
        <v>318</v>
      </c>
      <c r="V271" s="39"/>
    </row>
    <row r="272" spans="1:22" ht="29.25" customHeight="1">
      <c r="A272" s="37">
        <v>45323</v>
      </c>
      <c r="B272" s="700"/>
      <c r="C272" s="700"/>
      <c r="D272" s="371" t="s">
        <v>289</v>
      </c>
      <c r="E272" s="28"/>
      <c r="F272" s="387" t="s">
        <v>347</v>
      </c>
      <c r="G272" s="203"/>
      <c r="H272" s="848"/>
      <c r="I272" s="203"/>
      <c r="J272" s="203"/>
      <c r="K272" s="848"/>
      <c r="L272" s="28"/>
      <c r="M272" s="203"/>
      <c r="N272" s="848"/>
      <c r="O272" s="203"/>
      <c r="P272" s="848"/>
      <c r="Q272" s="203"/>
      <c r="R272" s="203"/>
      <c r="S272" s="203"/>
      <c r="T272" s="38"/>
      <c r="U272" s="38" t="s">
        <v>346</v>
      </c>
      <c r="V272" s="39"/>
    </row>
    <row r="273" spans="1:22" ht="30.75" customHeight="1">
      <c r="A273" s="37">
        <v>45352</v>
      </c>
      <c r="B273" s="700"/>
      <c r="C273" s="700"/>
      <c r="D273" s="386" t="s">
        <v>280</v>
      </c>
      <c r="E273" s="171" t="s">
        <v>428</v>
      </c>
      <c r="F273" s="386" t="s">
        <v>295</v>
      </c>
      <c r="G273" s="386"/>
      <c r="H273" s="848"/>
      <c r="I273" s="386"/>
      <c r="J273" s="386" t="s">
        <v>430</v>
      </c>
      <c r="K273" s="848">
        <v>1</v>
      </c>
      <c r="L273" s="171">
        <v>45380</v>
      </c>
      <c r="M273" s="386"/>
      <c r="N273" s="848"/>
      <c r="O273" s="386"/>
      <c r="P273" s="848"/>
      <c r="Q273" s="386"/>
      <c r="R273" s="386"/>
      <c r="S273" s="386"/>
      <c r="T273" s="172"/>
      <c r="U273" s="172" t="s">
        <v>394</v>
      </c>
      <c r="V273" s="39" t="s">
        <v>429</v>
      </c>
    </row>
    <row r="274" spans="1:22" ht="30.75" customHeight="1">
      <c r="A274" s="37">
        <v>45444</v>
      </c>
      <c r="B274" s="688"/>
      <c r="C274" s="688"/>
      <c r="D274" s="557" t="s">
        <v>289</v>
      </c>
      <c r="E274" s="171"/>
      <c r="F274" s="557"/>
      <c r="G274" s="557"/>
      <c r="H274" s="848"/>
      <c r="I274" s="557"/>
      <c r="J274" s="557"/>
      <c r="K274" s="848"/>
      <c r="L274" s="171"/>
      <c r="M274" s="557"/>
      <c r="N274" s="848"/>
      <c r="O274" s="557"/>
      <c r="P274" s="848"/>
      <c r="Q274" s="557"/>
      <c r="R274" s="557"/>
      <c r="S274" s="557"/>
      <c r="T274" s="172"/>
      <c r="U274" s="172" t="s">
        <v>370</v>
      </c>
      <c r="V274" s="39"/>
    </row>
    <row r="275" spans="1:22" ht="19.5" customHeight="1">
      <c r="A275" s="226">
        <v>45324</v>
      </c>
      <c r="B275" s="701" t="s">
        <v>251</v>
      </c>
      <c r="C275" s="686" t="s">
        <v>343</v>
      </c>
      <c r="D275" s="369" t="s">
        <v>280</v>
      </c>
      <c r="E275" s="28">
        <v>45355</v>
      </c>
      <c r="F275" s="28"/>
      <c r="G275" s="319"/>
      <c r="H275" s="848"/>
      <c r="I275" s="28"/>
      <c r="J275" s="319"/>
      <c r="K275" s="848"/>
      <c r="L275" s="28"/>
      <c r="M275" s="48"/>
      <c r="N275" s="903"/>
      <c r="O275" s="48"/>
      <c r="P275" s="903"/>
      <c r="Q275" s="48"/>
      <c r="R275" s="48"/>
      <c r="S275" s="48"/>
      <c r="T275" s="45"/>
      <c r="U275" s="38" t="s">
        <v>342</v>
      </c>
      <c r="V275" s="61"/>
    </row>
    <row r="276" spans="1:22" ht="47.25" customHeight="1">
      <c r="A276" s="226">
        <v>45444</v>
      </c>
      <c r="B276" s="688"/>
      <c r="C276" s="688"/>
      <c r="D276" s="655" t="s">
        <v>280</v>
      </c>
      <c r="E276" s="171">
        <v>45476</v>
      </c>
      <c r="F276" s="171"/>
      <c r="G276" s="654"/>
      <c r="H276" s="848"/>
      <c r="I276" s="171"/>
      <c r="J276" s="654"/>
      <c r="K276" s="848"/>
      <c r="L276" s="171"/>
      <c r="M276" s="457"/>
      <c r="N276" s="903"/>
      <c r="O276" s="457"/>
      <c r="P276" s="903"/>
      <c r="Q276" s="457"/>
      <c r="R276" s="457"/>
      <c r="S276" s="457"/>
      <c r="T276" s="195"/>
      <c r="U276" s="172" t="s">
        <v>960</v>
      </c>
      <c r="V276" s="61"/>
    </row>
    <row r="277" spans="1:22" ht="27.75" customHeight="1">
      <c r="A277" s="37">
        <v>45292</v>
      </c>
      <c r="B277" s="701" t="s">
        <v>252</v>
      </c>
      <c r="C277" s="686" t="s">
        <v>607</v>
      </c>
      <c r="D277" s="447" t="s">
        <v>289</v>
      </c>
      <c r="E277" s="28"/>
      <c r="F277" s="203"/>
      <c r="G277" s="203"/>
      <c r="H277" s="848"/>
      <c r="I277" s="203"/>
      <c r="J277" s="203"/>
      <c r="K277" s="848"/>
      <c r="L277" s="203"/>
      <c r="M277" s="48"/>
      <c r="N277" s="903"/>
      <c r="O277" s="48"/>
      <c r="P277" s="903"/>
      <c r="Q277" s="48"/>
      <c r="R277" s="48"/>
      <c r="S277" s="48"/>
      <c r="T277" s="45"/>
      <c r="U277" s="38" t="s">
        <v>281</v>
      </c>
      <c r="V277" s="61"/>
    </row>
    <row r="278" spans="1:22" ht="40.5" customHeight="1">
      <c r="A278" s="37">
        <v>45352</v>
      </c>
      <c r="B278" s="703"/>
      <c r="C278" s="700"/>
      <c r="D278" s="441" t="s">
        <v>280</v>
      </c>
      <c r="E278" s="171" t="s">
        <v>608</v>
      </c>
      <c r="F278" s="441" t="s">
        <v>295</v>
      </c>
      <c r="G278" s="441"/>
      <c r="H278" s="848"/>
      <c r="I278" s="441"/>
      <c r="J278" s="171" t="s">
        <v>990</v>
      </c>
      <c r="K278" s="848">
        <v>1</v>
      </c>
      <c r="L278" s="171">
        <v>45369</v>
      </c>
      <c r="M278" s="457"/>
      <c r="N278" s="903"/>
      <c r="O278" s="457"/>
      <c r="P278" s="903"/>
      <c r="Q278" s="457"/>
      <c r="R278" s="457"/>
      <c r="S278" s="457"/>
      <c r="T278" s="195"/>
      <c r="U278" s="172" t="s">
        <v>609</v>
      </c>
      <c r="V278" s="61"/>
    </row>
    <row r="279" spans="1:22" ht="36" customHeight="1">
      <c r="A279" s="37">
        <v>45352</v>
      </c>
      <c r="B279" s="703"/>
      <c r="C279" s="700"/>
      <c r="D279" s="441" t="s">
        <v>289</v>
      </c>
      <c r="E279" s="171"/>
      <c r="F279" s="441" t="s">
        <v>295</v>
      </c>
      <c r="G279" s="441"/>
      <c r="H279" s="848"/>
      <c r="I279" s="441"/>
      <c r="J279" s="441"/>
      <c r="K279" s="848"/>
      <c r="L279" s="441"/>
      <c r="M279" s="457"/>
      <c r="N279" s="903"/>
      <c r="O279" s="457"/>
      <c r="P279" s="903"/>
      <c r="Q279" s="457"/>
      <c r="R279" s="457"/>
      <c r="S279" s="457"/>
      <c r="T279" s="195"/>
      <c r="U279" s="172" t="s">
        <v>388</v>
      </c>
      <c r="V279" s="61"/>
    </row>
    <row r="280" spans="1:22" ht="38.25" customHeight="1">
      <c r="A280" s="37">
        <v>45352</v>
      </c>
      <c r="B280" s="700"/>
      <c r="C280" s="700"/>
      <c r="D280" s="447" t="s">
        <v>280</v>
      </c>
      <c r="E280" s="28"/>
      <c r="F280" s="447" t="s">
        <v>306</v>
      </c>
      <c r="G280" s="203"/>
      <c r="H280" s="848"/>
      <c r="I280" s="203"/>
      <c r="J280" s="28" t="s">
        <v>991</v>
      </c>
      <c r="K280" s="848">
        <v>1</v>
      </c>
      <c r="L280" s="28">
        <v>45387</v>
      </c>
      <c r="M280" s="48"/>
      <c r="N280" s="903"/>
      <c r="O280" s="48"/>
      <c r="P280" s="903"/>
      <c r="Q280" s="48"/>
      <c r="R280" s="48"/>
      <c r="S280" s="48"/>
      <c r="T280" s="45"/>
      <c r="U280" s="38" t="s">
        <v>610</v>
      </c>
      <c r="V280" s="61"/>
    </row>
    <row r="281" spans="1:22" ht="29.25" customHeight="1">
      <c r="A281" s="37">
        <v>45383</v>
      </c>
      <c r="B281" s="700"/>
      <c r="C281" s="700"/>
      <c r="D281" s="590" t="s">
        <v>289</v>
      </c>
      <c r="E281" s="171">
        <v>45405</v>
      </c>
      <c r="F281" s="590"/>
      <c r="G281" s="590"/>
      <c r="H281" s="848"/>
      <c r="I281" s="590"/>
      <c r="J281" s="171"/>
      <c r="K281" s="848"/>
      <c r="L281" s="171"/>
      <c r="M281" s="457"/>
      <c r="N281" s="903"/>
      <c r="O281" s="457"/>
      <c r="P281" s="903"/>
      <c r="Q281" s="457"/>
      <c r="R281" s="457"/>
      <c r="S281" s="457"/>
      <c r="T281" s="195"/>
      <c r="U281" s="172" t="s">
        <v>850</v>
      </c>
      <c r="V281" s="61"/>
    </row>
    <row r="282" spans="1:22" ht="29.25" customHeight="1">
      <c r="A282" s="37">
        <v>45383</v>
      </c>
      <c r="B282" s="688"/>
      <c r="C282" s="688"/>
      <c r="D282" s="590" t="s">
        <v>289</v>
      </c>
      <c r="E282" s="171">
        <v>45406</v>
      </c>
      <c r="F282" s="590"/>
      <c r="G282" s="590"/>
      <c r="H282" s="848"/>
      <c r="I282" s="590"/>
      <c r="J282" s="171"/>
      <c r="K282" s="848"/>
      <c r="L282" s="171"/>
      <c r="M282" s="457"/>
      <c r="N282" s="903"/>
      <c r="O282" s="457"/>
      <c r="P282" s="903"/>
      <c r="Q282" s="457"/>
      <c r="R282" s="457"/>
      <c r="S282" s="457"/>
      <c r="T282" s="195"/>
      <c r="U282" s="172" t="s">
        <v>851</v>
      </c>
      <c r="V282" s="61"/>
    </row>
    <row r="283" spans="1:22" ht="21.75" customHeight="1">
      <c r="A283" s="37">
        <v>45324</v>
      </c>
      <c r="B283" s="701" t="s">
        <v>253</v>
      </c>
      <c r="C283" s="686" t="s">
        <v>344</v>
      </c>
      <c r="D283" s="369" t="s">
        <v>280</v>
      </c>
      <c r="E283" s="28">
        <v>45344</v>
      </c>
      <c r="F283" s="28"/>
      <c r="G283" s="41"/>
      <c r="H283" s="848"/>
      <c r="I283" s="41"/>
      <c r="J283" s="28">
        <v>45379</v>
      </c>
      <c r="K283" s="848">
        <v>1</v>
      </c>
      <c r="L283" s="28">
        <v>45408</v>
      </c>
      <c r="M283" s="41"/>
      <c r="N283" s="848"/>
      <c r="O283" s="41"/>
      <c r="P283" s="848"/>
      <c r="Q283" s="41"/>
      <c r="R283" s="41"/>
      <c r="S283" s="41"/>
      <c r="T283" s="49"/>
      <c r="U283" s="50" t="s">
        <v>342</v>
      </c>
      <c r="V283" s="39"/>
    </row>
    <row r="284" spans="1:22" ht="27" customHeight="1">
      <c r="A284" s="37">
        <v>45324</v>
      </c>
      <c r="B284" s="700"/>
      <c r="C284" s="708"/>
      <c r="D284" s="369" t="s">
        <v>280</v>
      </c>
      <c r="E284" s="28">
        <v>45349</v>
      </c>
      <c r="F284" s="369" t="s">
        <v>347</v>
      </c>
      <c r="G284" s="41"/>
      <c r="H284" s="848"/>
      <c r="I284" s="41"/>
      <c r="J284" s="243"/>
      <c r="K284" s="848"/>
      <c r="L284" s="243"/>
      <c r="M284" s="41"/>
      <c r="N284" s="848"/>
      <c r="O284" s="41"/>
      <c r="P284" s="848"/>
      <c r="Q284" s="41"/>
      <c r="R284" s="41"/>
      <c r="S284" s="41"/>
      <c r="T284" s="49"/>
      <c r="U284" s="50" t="s">
        <v>346</v>
      </c>
      <c r="V284" s="39"/>
    </row>
    <row r="285" spans="1:22" ht="18.75" customHeight="1">
      <c r="A285" s="37">
        <v>45324</v>
      </c>
      <c r="B285" s="700"/>
      <c r="C285" s="686" t="s">
        <v>325</v>
      </c>
      <c r="D285" s="369" t="s">
        <v>289</v>
      </c>
      <c r="E285" s="171"/>
      <c r="F285" s="170"/>
      <c r="G285" s="193"/>
      <c r="H285" s="848"/>
      <c r="I285" s="193"/>
      <c r="J285" s="170"/>
      <c r="K285" s="848"/>
      <c r="L285" s="170"/>
      <c r="M285" s="193"/>
      <c r="N285" s="848"/>
      <c r="O285" s="193"/>
      <c r="P285" s="848"/>
      <c r="Q285" s="193"/>
      <c r="R285" s="193"/>
      <c r="S285" s="193"/>
      <c r="T285" s="252"/>
      <c r="U285" s="298" t="s">
        <v>326</v>
      </c>
      <c r="V285" s="39"/>
    </row>
    <row r="286" spans="1:22" ht="29.25" customHeight="1">
      <c r="A286" s="37">
        <v>45324</v>
      </c>
      <c r="B286" s="700"/>
      <c r="C286" s="708"/>
      <c r="D286" s="371" t="s">
        <v>289</v>
      </c>
      <c r="E286" s="171"/>
      <c r="F286" s="370" t="s">
        <v>295</v>
      </c>
      <c r="G286" s="193"/>
      <c r="H286" s="848"/>
      <c r="I286" s="193"/>
      <c r="J286" s="170"/>
      <c r="K286" s="848"/>
      <c r="L286" s="170"/>
      <c r="M286" s="193"/>
      <c r="N286" s="848"/>
      <c r="O286" s="193"/>
      <c r="P286" s="848"/>
      <c r="Q286" s="193"/>
      <c r="R286" s="193"/>
      <c r="S286" s="193"/>
      <c r="T286" s="252"/>
      <c r="U286" s="298" t="s">
        <v>373</v>
      </c>
      <c r="V286" s="39"/>
    </row>
    <row r="287" spans="1:22" ht="38.25" customHeight="1">
      <c r="A287" s="37">
        <v>45352</v>
      </c>
      <c r="B287" s="700"/>
      <c r="C287" s="686" t="s">
        <v>344</v>
      </c>
      <c r="D287" s="378" t="s">
        <v>280</v>
      </c>
      <c r="E287" s="171">
        <v>45358</v>
      </c>
      <c r="F287" s="377" t="s">
        <v>295</v>
      </c>
      <c r="G287" s="193"/>
      <c r="H287" s="848"/>
      <c r="I287" s="193"/>
      <c r="J287" s="170"/>
      <c r="K287" s="848"/>
      <c r="L287" s="170"/>
      <c r="M287" s="193"/>
      <c r="N287" s="848"/>
      <c r="O287" s="193"/>
      <c r="P287" s="848"/>
      <c r="Q287" s="193"/>
      <c r="R287" s="193"/>
      <c r="S287" s="193"/>
      <c r="T287" s="252"/>
      <c r="U287" s="298" t="s">
        <v>388</v>
      </c>
      <c r="V287" s="39"/>
    </row>
    <row r="288" spans="1:22" ht="28.5" customHeight="1">
      <c r="A288" s="37">
        <v>45383</v>
      </c>
      <c r="B288" s="700"/>
      <c r="C288" s="700"/>
      <c r="D288" s="494" t="s">
        <v>280</v>
      </c>
      <c r="E288" s="171">
        <v>45399</v>
      </c>
      <c r="F288" s="490">
        <v>2024</v>
      </c>
      <c r="G288" s="193"/>
      <c r="H288" s="848"/>
      <c r="I288" s="193"/>
      <c r="J288" s="490"/>
      <c r="K288" s="848"/>
      <c r="L288" s="490"/>
      <c r="M288" s="193"/>
      <c r="N288" s="848"/>
      <c r="O288" s="193"/>
      <c r="P288" s="848"/>
      <c r="Q288" s="193"/>
      <c r="R288" s="193"/>
      <c r="S288" s="193"/>
      <c r="T288" s="252"/>
      <c r="U288" s="298" t="s">
        <v>686</v>
      </c>
      <c r="V288" s="39"/>
    </row>
    <row r="289" spans="1:22" ht="28.5" customHeight="1">
      <c r="A289" s="37">
        <v>45444</v>
      </c>
      <c r="B289" s="700"/>
      <c r="C289" s="700"/>
      <c r="D289" s="538" t="s">
        <v>289</v>
      </c>
      <c r="E289" s="171">
        <v>45456</v>
      </c>
      <c r="F289" s="538"/>
      <c r="G289" s="193"/>
      <c r="H289" s="848"/>
      <c r="I289" s="193"/>
      <c r="J289" s="538"/>
      <c r="K289" s="848"/>
      <c r="L289" s="538"/>
      <c r="M289" s="193"/>
      <c r="N289" s="848"/>
      <c r="O289" s="193"/>
      <c r="P289" s="848"/>
      <c r="Q289" s="193"/>
      <c r="R289" s="193"/>
      <c r="S289" s="193"/>
      <c r="T289" s="252"/>
      <c r="U289" s="298" t="s">
        <v>745</v>
      </c>
      <c r="V289" s="39"/>
    </row>
    <row r="290" spans="1:22" ht="28.5" customHeight="1">
      <c r="A290" s="37">
        <v>45444</v>
      </c>
      <c r="B290" s="700"/>
      <c r="C290" s="700"/>
      <c r="D290" s="554" t="s">
        <v>289</v>
      </c>
      <c r="E290" s="171">
        <v>45457</v>
      </c>
      <c r="F290" s="554"/>
      <c r="G290" s="193"/>
      <c r="H290" s="848"/>
      <c r="I290" s="193"/>
      <c r="J290" s="554"/>
      <c r="K290" s="848"/>
      <c r="L290" s="554"/>
      <c r="M290" s="193"/>
      <c r="N290" s="848"/>
      <c r="O290" s="193"/>
      <c r="P290" s="848"/>
      <c r="Q290" s="193"/>
      <c r="R290" s="193"/>
      <c r="S290" s="193"/>
      <c r="T290" s="252"/>
      <c r="U290" s="298" t="s">
        <v>750</v>
      </c>
      <c r="V290" s="39"/>
    </row>
    <row r="291" spans="1:22" ht="28.5" customHeight="1">
      <c r="A291" s="37">
        <v>45444</v>
      </c>
      <c r="B291" s="688"/>
      <c r="C291" s="688"/>
      <c r="D291" s="554" t="s">
        <v>289</v>
      </c>
      <c r="E291" s="171">
        <v>45463</v>
      </c>
      <c r="F291" s="554"/>
      <c r="G291" s="193"/>
      <c r="H291" s="848"/>
      <c r="I291" s="193"/>
      <c r="J291" s="554"/>
      <c r="K291" s="848"/>
      <c r="L291" s="554"/>
      <c r="M291" s="193"/>
      <c r="N291" s="848"/>
      <c r="O291" s="193"/>
      <c r="P291" s="848"/>
      <c r="Q291" s="193"/>
      <c r="R291" s="193"/>
      <c r="S291" s="193"/>
      <c r="T291" s="252"/>
      <c r="U291" s="298" t="s">
        <v>751</v>
      </c>
      <c r="V291" s="39"/>
    </row>
    <row r="292" spans="1:22" ht="72.75" customHeight="1">
      <c r="A292" s="37">
        <v>45444</v>
      </c>
      <c r="B292" s="300" t="s">
        <v>254</v>
      </c>
      <c r="C292" s="137" t="s">
        <v>272</v>
      </c>
      <c r="D292" s="137" t="s">
        <v>280</v>
      </c>
      <c r="E292" s="138">
        <v>45457</v>
      </c>
      <c r="F292" s="203"/>
      <c r="G292" s="203"/>
      <c r="H292" s="848"/>
      <c r="I292" s="203"/>
      <c r="J292" s="536"/>
      <c r="K292" s="848"/>
      <c r="L292" s="203"/>
      <c r="M292" s="203"/>
      <c r="N292" s="848"/>
      <c r="O292" s="203"/>
      <c r="P292" s="848"/>
      <c r="Q292" s="203"/>
      <c r="R292" s="203"/>
      <c r="S292" s="203"/>
      <c r="T292" s="60">
        <v>45457</v>
      </c>
      <c r="U292" s="38" t="s">
        <v>839</v>
      </c>
      <c r="V292" s="39"/>
    </row>
    <row r="293" spans="1:22" ht="29.25" customHeight="1">
      <c r="A293" s="37">
        <v>45292</v>
      </c>
      <c r="B293" s="701" t="s">
        <v>255</v>
      </c>
      <c r="C293" s="686" t="s">
        <v>348</v>
      </c>
      <c r="D293" s="28" t="s">
        <v>280</v>
      </c>
      <c r="E293" s="28"/>
      <c r="F293" s="203"/>
      <c r="G293" s="369"/>
      <c r="H293" s="848"/>
      <c r="I293" s="369"/>
      <c r="J293" s="665" t="s">
        <v>992</v>
      </c>
      <c r="K293" s="848">
        <v>1</v>
      </c>
      <c r="L293" s="28">
        <v>45333</v>
      </c>
      <c r="M293" s="41"/>
      <c r="N293" s="848"/>
      <c r="O293" s="41"/>
      <c r="P293" s="848"/>
      <c r="Q293" s="41"/>
      <c r="R293" s="41"/>
      <c r="S293" s="41"/>
      <c r="T293" s="38"/>
      <c r="U293" s="38" t="s">
        <v>350</v>
      </c>
      <c r="V293" s="39"/>
    </row>
    <row r="294" spans="1:22" ht="18.75" customHeight="1">
      <c r="A294" s="37">
        <v>45352</v>
      </c>
      <c r="B294" s="736"/>
      <c r="C294" s="736"/>
      <c r="D294" s="28" t="s">
        <v>280</v>
      </c>
      <c r="E294" s="28">
        <v>45358</v>
      </c>
      <c r="F294" s="382" t="s">
        <v>295</v>
      </c>
      <c r="G294" s="245"/>
      <c r="H294" s="848"/>
      <c r="I294" s="245"/>
      <c r="J294" s="250"/>
      <c r="K294" s="848"/>
      <c r="L294" s="250"/>
      <c r="M294" s="41"/>
      <c r="N294" s="848"/>
      <c r="O294" s="41"/>
      <c r="P294" s="848"/>
      <c r="Q294" s="41"/>
      <c r="R294" s="41"/>
      <c r="S294" s="41"/>
      <c r="T294" s="38"/>
      <c r="U294" s="38" t="s">
        <v>394</v>
      </c>
      <c r="V294" s="39"/>
    </row>
    <row r="295" spans="1:22" ht="27.75" customHeight="1">
      <c r="A295" s="37">
        <v>45352</v>
      </c>
      <c r="B295" s="708"/>
      <c r="C295" s="708"/>
      <c r="D295" s="28" t="s">
        <v>289</v>
      </c>
      <c r="E295" s="171">
        <v>45376</v>
      </c>
      <c r="F295" s="411" t="s">
        <v>456</v>
      </c>
      <c r="G295" s="170"/>
      <c r="H295" s="848"/>
      <c r="I295" s="170"/>
      <c r="J295" s="170"/>
      <c r="K295" s="848"/>
      <c r="L295" s="170"/>
      <c r="M295" s="193"/>
      <c r="N295" s="848"/>
      <c r="O295" s="193"/>
      <c r="P295" s="848"/>
      <c r="Q295" s="193"/>
      <c r="R295" s="193"/>
      <c r="S295" s="193"/>
      <c r="T295" s="172"/>
      <c r="U295" s="172" t="s">
        <v>346</v>
      </c>
      <c r="V295" s="39"/>
    </row>
    <row r="296" spans="1:22" ht="29.25" customHeight="1">
      <c r="A296" s="37">
        <v>45352</v>
      </c>
      <c r="B296" s="701" t="s">
        <v>256</v>
      </c>
      <c r="C296" s="686" t="s">
        <v>379</v>
      </c>
      <c r="D296" s="28" t="s">
        <v>280</v>
      </c>
      <c r="E296" s="28">
        <v>45362</v>
      </c>
      <c r="F296" s="203"/>
      <c r="G296" s="203"/>
      <c r="H296" s="848"/>
      <c r="I296" s="203"/>
      <c r="J296" s="203"/>
      <c r="K296" s="848"/>
      <c r="L296" s="203"/>
      <c r="M296" s="41"/>
      <c r="N296" s="848"/>
      <c r="O296" s="41"/>
      <c r="P296" s="848"/>
      <c r="Q296" s="41"/>
      <c r="R296" s="41"/>
      <c r="S296" s="41"/>
      <c r="T296" s="38"/>
      <c r="U296" s="38" t="s">
        <v>346</v>
      </c>
      <c r="V296" s="39"/>
    </row>
    <row r="297" spans="1:22" ht="39.75" customHeight="1">
      <c r="A297" s="37">
        <v>45352</v>
      </c>
      <c r="B297" s="700"/>
      <c r="C297" s="700"/>
      <c r="D297" s="28" t="s">
        <v>280</v>
      </c>
      <c r="E297" s="28">
        <v>45358</v>
      </c>
      <c r="F297" s="378" t="s">
        <v>295</v>
      </c>
      <c r="G297" s="203"/>
      <c r="H297" s="848"/>
      <c r="I297" s="203"/>
      <c r="J297" s="203"/>
      <c r="K297" s="848"/>
      <c r="L297" s="203"/>
      <c r="M297" s="41"/>
      <c r="N297" s="848"/>
      <c r="O297" s="41"/>
      <c r="P297" s="848"/>
      <c r="Q297" s="41"/>
      <c r="R297" s="41"/>
      <c r="S297" s="41"/>
      <c r="T297" s="38"/>
      <c r="U297" s="38" t="s">
        <v>388</v>
      </c>
      <c r="V297" s="39"/>
    </row>
    <row r="298" spans="1:22" ht="20.25" customHeight="1">
      <c r="A298" s="37">
        <v>45352</v>
      </c>
      <c r="B298" s="700"/>
      <c r="C298" s="700"/>
      <c r="D298" s="28" t="s">
        <v>280</v>
      </c>
      <c r="E298" s="28">
        <v>45366</v>
      </c>
      <c r="F298" s="387" t="s">
        <v>295</v>
      </c>
      <c r="G298" s="203"/>
      <c r="H298" s="848"/>
      <c r="I298" s="203"/>
      <c r="J298" s="203"/>
      <c r="K298" s="848"/>
      <c r="L298" s="203"/>
      <c r="M298" s="41"/>
      <c r="N298" s="848"/>
      <c r="O298" s="41"/>
      <c r="P298" s="848"/>
      <c r="Q298" s="41"/>
      <c r="R298" s="41"/>
      <c r="S298" s="41"/>
      <c r="T298" s="38"/>
      <c r="U298" s="38" t="s">
        <v>435</v>
      </c>
      <c r="V298" s="39"/>
    </row>
    <row r="299" spans="1:22" ht="28.5" customHeight="1">
      <c r="A299" s="37">
        <v>45352</v>
      </c>
      <c r="B299" s="700"/>
      <c r="C299" s="700"/>
      <c r="D299" s="28" t="s">
        <v>280</v>
      </c>
      <c r="E299" s="171">
        <v>45371</v>
      </c>
      <c r="F299" s="171" t="s">
        <v>446</v>
      </c>
      <c r="G299" s="392"/>
      <c r="H299" s="848"/>
      <c r="I299" s="392"/>
      <c r="J299" s="392"/>
      <c r="K299" s="848"/>
      <c r="L299" s="392"/>
      <c r="M299" s="193"/>
      <c r="N299" s="848"/>
      <c r="O299" s="193"/>
      <c r="P299" s="848"/>
      <c r="Q299" s="193"/>
      <c r="R299" s="193"/>
      <c r="S299" s="193"/>
      <c r="T299" s="172"/>
      <c r="U299" s="172" t="s">
        <v>346</v>
      </c>
      <c r="V299" s="39"/>
    </row>
    <row r="300" spans="1:22" ht="28.5" customHeight="1">
      <c r="A300" s="37">
        <v>45352</v>
      </c>
      <c r="B300" s="700"/>
      <c r="C300" s="700"/>
      <c r="D300" s="28" t="s">
        <v>280</v>
      </c>
      <c r="E300" s="171">
        <v>45373</v>
      </c>
      <c r="F300" s="171"/>
      <c r="G300" s="394"/>
      <c r="H300" s="848"/>
      <c r="I300" s="394"/>
      <c r="J300" s="394"/>
      <c r="K300" s="848"/>
      <c r="L300" s="394"/>
      <c r="M300" s="193"/>
      <c r="N300" s="848"/>
      <c r="O300" s="193"/>
      <c r="P300" s="848"/>
      <c r="Q300" s="193"/>
      <c r="R300" s="193"/>
      <c r="S300" s="193"/>
      <c r="T300" s="172"/>
      <c r="U300" s="172" t="s">
        <v>453</v>
      </c>
      <c r="V300" s="39"/>
    </row>
    <row r="301" spans="1:22" ht="20.25" customHeight="1">
      <c r="A301" s="37">
        <v>45352</v>
      </c>
      <c r="B301" s="700"/>
      <c r="C301" s="700"/>
      <c r="D301" s="28" t="s">
        <v>280</v>
      </c>
      <c r="E301" s="171">
        <v>45373</v>
      </c>
      <c r="F301" s="171"/>
      <c r="G301" s="399"/>
      <c r="H301" s="848"/>
      <c r="I301" s="399"/>
      <c r="J301" s="399"/>
      <c r="K301" s="848"/>
      <c r="L301" s="399"/>
      <c r="M301" s="193"/>
      <c r="N301" s="848"/>
      <c r="O301" s="193"/>
      <c r="P301" s="848"/>
      <c r="Q301" s="193"/>
      <c r="R301" s="193"/>
      <c r="S301" s="193"/>
      <c r="T301" s="172"/>
      <c r="U301" s="172" t="s">
        <v>461</v>
      </c>
      <c r="V301" s="39"/>
    </row>
    <row r="302" spans="1:22" ht="27.75" customHeight="1">
      <c r="A302" s="37">
        <v>45383</v>
      </c>
      <c r="B302" s="700"/>
      <c r="C302" s="700"/>
      <c r="D302" s="171" t="s">
        <v>289</v>
      </c>
      <c r="E302" s="171">
        <v>45404</v>
      </c>
      <c r="F302" s="171"/>
      <c r="G302" s="502"/>
      <c r="H302" s="848"/>
      <c r="I302" s="502"/>
      <c r="J302" s="502"/>
      <c r="K302" s="848"/>
      <c r="L302" s="502"/>
      <c r="M302" s="193"/>
      <c r="N302" s="848"/>
      <c r="O302" s="193"/>
      <c r="P302" s="848"/>
      <c r="Q302" s="193"/>
      <c r="R302" s="193"/>
      <c r="S302" s="193"/>
      <c r="T302" s="172"/>
      <c r="U302" s="172" t="s">
        <v>292</v>
      </c>
      <c r="V302" s="39"/>
    </row>
    <row r="303" spans="1:22" ht="27.75" customHeight="1">
      <c r="A303" s="37">
        <v>45383</v>
      </c>
      <c r="B303" s="700"/>
      <c r="C303" s="688"/>
      <c r="D303" s="171" t="s">
        <v>289</v>
      </c>
      <c r="E303" s="171">
        <v>45387</v>
      </c>
      <c r="F303" s="171"/>
      <c r="G303" s="578"/>
      <c r="H303" s="848"/>
      <c r="I303" s="578"/>
      <c r="J303" s="578"/>
      <c r="K303" s="848"/>
      <c r="L303" s="578"/>
      <c r="M303" s="193"/>
      <c r="N303" s="848"/>
      <c r="O303" s="193"/>
      <c r="P303" s="848"/>
      <c r="Q303" s="193"/>
      <c r="R303" s="193"/>
      <c r="S303" s="193"/>
      <c r="T303" s="172"/>
      <c r="U303" s="172" t="s">
        <v>820</v>
      </c>
      <c r="V303" s="39"/>
    </row>
    <row r="304" spans="1:22" ht="27.75" customHeight="1">
      <c r="A304" s="37">
        <v>45383</v>
      </c>
      <c r="B304" s="700"/>
      <c r="C304" s="504" t="s">
        <v>374</v>
      </c>
      <c r="D304" s="171" t="s">
        <v>289</v>
      </c>
      <c r="E304" s="171"/>
      <c r="F304" s="171" t="s">
        <v>295</v>
      </c>
      <c r="G304" s="505"/>
      <c r="H304" s="848"/>
      <c r="I304" s="505"/>
      <c r="J304" s="505"/>
      <c r="K304" s="848"/>
      <c r="L304" s="505"/>
      <c r="M304" s="193"/>
      <c r="N304" s="848"/>
      <c r="O304" s="193"/>
      <c r="P304" s="848"/>
      <c r="Q304" s="193"/>
      <c r="R304" s="193"/>
      <c r="S304" s="193"/>
      <c r="T304" s="172"/>
      <c r="U304" s="172" t="s">
        <v>710</v>
      </c>
      <c r="V304" s="39"/>
    </row>
    <row r="305" spans="1:22" ht="27.75" customHeight="1">
      <c r="A305" s="37">
        <v>45444</v>
      </c>
      <c r="B305" s="700"/>
      <c r="C305" s="723" t="s">
        <v>379</v>
      </c>
      <c r="D305" s="171" t="s">
        <v>289</v>
      </c>
      <c r="E305" s="171">
        <v>45448</v>
      </c>
      <c r="F305" s="171"/>
      <c r="G305" s="578"/>
      <c r="H305" s="848"/>
      <c r="I305" s="578"/>
      <c r="J305" s="578"/>
      <c r="K305" s="848"/>
      <c r="L305" s="578"/>
      <c r="M305" s="193"/>
      <c r="N305" s="848"/>
      <c r="O305" s="193"/>
      <c r="P305" s="848"/>
      <c r="Q305" s="193"/>
      <c r="R305" s="193"/>
      <c r="S305" s="193"/>
      <c r="T305" s="172"/>
      <c r="U305" s="172" t="s">
        <v>821</v>
      </c>
      <c r="V305" s="39"/>
    </row>
    <row r="306" spans="1:22" ht="27.75" customHeight="1">
      <c r="A306" s="37">
        <v>45444</v>
      </c>
      <c r="B306" s="688"/>
      <c r="C306" s="737"/>
      <c r="D306" s="171" t="s">
        <v>289</v>
      </c>
      <c r="E306" s="171">
        <v>45462</v>
      </c>
      <c r="F306" s="171"/>
      <c r="G306" s="578"/>
      <c r="H306" s="848"/>
      <c r="I306" s="578"/>
      <c r="J306" s="578"/>
      <c r="K306" s="848"/>
      <c r="L306" s="578"/>
      <c r="M306" s="193"/>
      <c r="N306" s="848"/>
      <c r="O306" s="193"/>
      <c r="P306" s="848"/>
      <c r="Q306" s="193"/>
      <c r="R306" s="193"/>
      <c r="S306" s="193"/>
      <c r="T306" s="172"/>
      <c r="U306" s="172" t="s">
        <v>822</v>
      </c>
      <c r="V306" s="39"/>
    </row>
    <row r="307" spans="1:22" ht="33" customHeight="1">
      <c r="A307" s="226">
        <v>45323</v>
      </c>
      <c r="B307" s="701" t="s">
        <v>257</v>
      </c>
      <c r="C307" s="686" t="s">
        <v>337</v>
      </c>
      <c r="D307" s="366" t="s">
        <v>289</v>
      </c>
      <c r="E307" s="28">
        <v>45341</v>
      </c>
      <c r="F307" s="203"/>
      <c r="G307" s="41"/>
      <c r="H307" s="848"/>
      <c r="I307" s="41"/>
      <c r="J307" s="203"/>
      <c r="K307" s="848"/>
      <c r="L307" s="203"/>
      <c r="M307" s="41"/>
      <c r="N307" s="848"/>
      <c r="O307" s="41"/>
      <c r="P307" s="848"/>
      <c r="Q307" s="41"/>
      <c r="R307" s="41"/>
      <c r="S307" s="41"/>
      <c r="T307" s="41"/>
      <c r="U307" s="38" t="s">
        <v>281</v>
      </c>
      <c r="V307" s="39"/>
    </row>
    <row r="308" spans="1:22" ht="33" customHeight="1">
      <c r="A308" s="226">
        <v>45383</v>
      </c>
      <c r="B308" s="703"/>
      <c r="C308" s="688"/>
      <c r="D308" s="490" t="s">
        <v>280</v>
      </c>
      <c r="E308" s="171">
        <v>45392</v>
      </c>
      <c r="F308" s="490"/>
      <c r="G308" s="193"/>
      <c r="H308" s="848"/>
      <c r="I308" s="193"/>
      <c r="J308" s="490"/>
      <c r="K308" s="848"/>
      <c r="L308" s="490"/>
      <c r="M308" s="193"/>
      <c r="N308" s="848"/>
      <c r="O308" s="193"/>
      <c r="P308" s="848"/>
      <c r="Q308" s="193"/>
      <c r="R308" s="193"/>
      <c r="S308" s="193"/>
      <c r="T308" s="193"/>
      <c r="U308" s="172" t="s">
        <v>685</v>
      </c>
      <c r="V308" s="39"/>
    </row>
    <row r="309" spans="1:22" ht="27" customHeight="1">
      <c r="A309" s="226">
        <v>45383</v>
      </c>
      <c r="B309" s="700"/>
      <c r="C309" s="611" t="s">
        <v>676</v>
      </c>
      <c r="D309" s="490" t="s">
        <v>280</v>
      </c>
      <c r="E309" s="171" t="s">
        <v>677</v>
      </c>
      <c r="F309" s="490"/>
      <c r="G309" s="193"/>
      <c r="H309" s="848"/>
      <c r="I309" s="193"/>
      <c r="J309" s="490"/>
      <c r="K309" s="848"/>
      <c r="L309" s="490"/>
      <c r="M309" s="193"/>
      <c r="N309" s="848"/>
      <c r="O309" s="193"/>
      <c r="P309" s="848"/>
      <c r="Q309" s="193"/>
      <c r="R309" s="193"/>
      <c r="S309" s="193"/>
      <c r="T309" s="193"/>
      <c r="U309" s="172" t="s">
        <v>678</v>
      </c>
      <c r="V309" s="39"/>
    </row>
    <row r="310" spans="1:22" ht="33.75" customHeight="1">
      <c r="A310" s="226">
        <v>45413</v>
      </c>
      <c r="B310" s="688"/>
      <c r="C310" s="501" t="s">
        <v>337</v>
      </c>
      <c r="D310" s="520" t="s">
        <v>280</v>
      </c>
      <c r="E310" s="171" t="s">
        <v>719</v>
      </c>
      <c r="F310" s="520"/>
      <c r="G310" s="193"/>
      <c r="H310" s="848"/>
      <c r="I310" s="193"/>
      <c r="J310" s="520"/>
      <c r="K310" s="848"/>
      <c r="L310" s="520"/>
      <c r="M310" s="193"/>
      <c r="N310" s="848"/>
      <c r="O310" s="193"/>
      <c r="P310" s="848"/>
      <c r="Q310" s="193"/>
      <c r="R310" s="193"/>
      <c r="S310" s="193"/>
      <c r="T310" s="193"/>
      <c r="U310" s="172" t="s">
        <v>720</v>
      </c>
      <c r="V310" s="39"/>
    </row>
    <row r="311" spans="1:22" ht="30.75" customHeight="1">
      <c r="A311" s="37">
        <v>45323</v>
      </c>
      <c r="B311" s="701" t="s">
        <v>659</v>
      </c>
      <c r="C311" s="229" t="s">
        <v>272</v>
      </c>
      <c r="D311" s="366" t="s">
        <v>303</v>
      </c>
      <c r="E311" s="28">
        <v>45342</v>
      </c>
      <c r="F311" s="203"/>
      <c r="G311" s="203"/>
      <c r="H311" s="848"/>
      <c r="I311" s="203"/>
      <c r="J311" s="28"/>
      <c r="K311" s="848"/>
      <c r="L311" s="28"/>
      <c r="M311" s="203"/>
      <c r="N311" s="848"/>
      <c r="O311" s="203"/>
      <c r="P311" s="848"/>
      <c r="Q311" s="203"/>
      <c r="R311" s="366"/>
      <c r="S311" s="366"/>
      <c r="T311" s="203"/>
      <c r="U311" s="38" t="s">
        <v>304</v>
      </c>
      <c r="V311" s="39"/>
    </row>
    <row r="312" spans="1:22" ht="30.75" customHeight="1">
      <c r="A312" s="37">
        <v>45352</v>
      </c>
      <c r="B312" s="746"/>
      <c r="C312" s="686" t="s">
        <v>471</v>
      </c>
      <c r="D312" s="466" t="s">
        <v>280</v>
      </c>
      <c r="E312" s="171" t="s">
        <v>667</v>
      </c>
      <c r="F312" s="463"/>
      <c r="G312" s="463"/>
      <c r="H312" s="848"/>
      <c r="I312" s="463"/>
      <c r="J312" s="171"/>
      <c r="K312" s="848"/>
      <c r="L312" s="171"/>
      <c r="M312" s="463"/>
      <c r="N312" s="848"/>
      <c r="O312" s="463"/>
      <c r="P312" s="848"/>
      <c r="Q312" s="463"/>
      <c r="R312" s="463"/>
      <c r="S312" s="463"/>
      <c r="T312" s="463"/>
      <c r="U312" s="172"/>
      <c r="V312" s="39"/>
    </row>
    <row r="313" spans="1:22" ht="29.25" customHeight="1">
      <c r="A313" s="37">
        <v>45352</v>
      </c>
      <c r="B313" s="708"/>
      <c r="C313" s="688"/>
      <c r="D313" s="407" t="s">
        <v>280</v>
      </c>
      <c r="E313" s="171" t="s">
        <v>472</v>
      </c>
      <c r="F313" s="406"/>
      <c r="G313" s="406"/>
      <c r="H313" s="848"/>
      <c r="I313" s="406"/>
      <c r="J313" s="171"/>
      <c r="K313" s="848"/>
      <c r="L313" s="171"/>
      <c r="M313" s="406"/>
      <c r="N313" s="848"/>
      <c r="O313" s="406"/>
      <c r="P313" s="848"/>
      <c r="Q313" s="406"/>
      <c r="R313" s="406"/>
      <c r="S313" s="406"/>
      <c r="T313" s="406"/>
      <c r="U313" s="172" t="s">
        <v>473</v>
      </c>
      <c r="V313" s="39"/>
    </row>
    <row r="314" spans="1:22" ht="31.5" customHeight="1">
      <c r="A314" s="37">
        <v>45324</v>
      </c>
      <c r="B314" s="701" t="s">
        <v>258</v>
      </c>
      <c r="C314" s="686" t="s">
        <v>369</v>
      </c>
      <c r="D314" s="369" t="s">
        <v>280</v>
      </c>
      <c r="E314" s="28">
        <v>45349</v>
      </c>
      <c r="F314" s="369" t="s">
        <v>316</v>
      </c>
      <c r="G314" s="203"/>
      <c r="H314" s="848"/>
      <c r="I314" s="203"/>
      <c r="J314" s="203"/>
      <c r="K314" s="848"/>
      <c r="L314" s="203"/>
      <c r="M314" s="203"/>
      <c r="N314" s="848"/>
      <c r="O314" s="203"/>
      <c r="P314" s="848"/>
      <c r="Q314" s="203"/>
      <c r="R314" s="425" t="s">
        <v>567</v>
      </c>
      <c r="S314" s="203"/>
      <c r="T314" s="38"/>
      <c r="U314" s="38" t="s">
        <v>345</v>
      </c>
      <c r="V314" s="39"/>
    </row>
    <row r="315" spans="1:22" ht="27" customHeight="1">
      <c r="A315" s="233">
        <v>45324</v>
      </c>
      <c r="B315" s="700"/>
      <c r="C315" s="708"/>
      <c r="D315" s="369" t="s">
        <v>280</v>
      </c>
      <c r="E315" s="234">
        <v>45352</v>
      </c>
      <c r="F315" s="229" t="s">
        <v>295</v>
      </c>
      <c r="G315" s="229"/>
      <c r="H315" s="900"/>
      <c r="I315" s="229"/>
      <c r="J315" s="229"/>
      <c r="K315" s="900"/>
      <c r="L315" s="229"/>
      <c r="M315" s="229"/>
      <c r="N315" s="900"/>
      <c r="O315" s="229"/>
      <c r="P315" s="900"/>
      <c r="Q315" s="229"/>
      <c r="R315" s="229"/>
      <c r="S315" s="229"/>
      <c r="T315" s="235"/>
      <c r="U315" s="38" t="s">
        <v>370</v>
      </c>
      <c r="V315" s="259"/>
    </row>
    <row r="316" spans="1:22" ht="27.75" customHeight="1">
      <c r="A316" s="233">
        <v>45323</v>
      </c>
      <c r="B316" s="700"/>
      <c r="C316" s="229" t="s">
        <v>374</v>
      </c>
      <c r="D316" s="371" t="s">
        <v>289</v>
      </c>
      <c r="E316" s="234"/>
      <c r="F316" s="229" t="s">
        <v>295</v>
      </c>
      <c r="G316" s="229"/>
      <c r="H316" s="900"/>
      <c r="I316" s="229"/>
      <c r="J316" s="229"/>
      <c r="K316" s="900"/>
      <c r="L316" s="229"/>
      <c r="M316" s="229"/>
      <c r="N316" s="900"/>
      <c r="O316" s="229"/>
      <c r="P316" s="900"/>
      <c r="Q316" s="229"/>
      <c r="R316" s="229"/>
      <c r="S316" s="229"/>
      <c r="T316" s="235"/>
      <c r="U316" s="235" t="s">
        <v>375</v>
      </c>
      <c r="V316" s="259"/>
    </row>
    <row r="317" spans="1:22" ht="39.75" customHeight="1">
      <c r="A317" s="233">
        <v>45352</v>
      </c>
      <c r="B317" s="700"/>
      <c r="C317" s="686" t="s">
        <v>369</v>
      </c>
      <c r="D317" s="378" t="s">
        <v>280</v>
      </c>
      <c r="E317" s="234">
        <v>45358</v>
      </c>
      <c r="F317" s="229"/>
      <c r="G317" s="229"/>
      <c r="H317" s="900"/>
      <c r="I317" s="229"/>
      <c r="J317" s="229"/>
      <c r="K317" s="900"/>
      <c r="L317" s="229"/>
      <c r="M317" s="229"/>
      <c r="N317" s="900"/>
      <c r="O317" s="229"/>
      <c r="P317" s="900"/>
      <c r="Q317" s="229"/>
      <c r="R317" s="229"/>
      <c r="S317" s="229"/>
      <c r="T317" s="235"/>
      <c r="U317" s="235" t="s">
        <v>388</v>
      </c>
      <c r="V317" s="259"/>
    </row>
    <row r="318" spans="1:22" ht="28.5" customHeight="1">
      <c r="A318" s="233">
        <v>45352</v>
      </c>
      <c r="B318" s="700"/>
      <c r="C318" s="708"/>
      <c r="D318" s="425" t="s">
        <v>280</v>
      </c>
      <c r="E318" s="257" t="s">
        <v>568</v>
      </c>
      <c r="F318" s="426" t="s">
        <v>347</v>
      </c>
      <c r="G318" s="426"/>
      <c r="H318" s="900"/>
      <c r="I318" s="426"/>
      <c r="J318" s="426"/>
      <c r="K318" s="900"/>
      <c r="L318" s="426"/>
      <c r="M318" s="426"/>
      <c r="N318" s="900"/>
      <c r="O318" s="426"/>
      <c r="P318" s="900"/>
      <c r="Q318" s="426"/>
      <c r="R318" s="426"/>
      <c r="S318" s="426"/>
      <c r="T318" s="258"/>
      <c r="U318" s="258" t="s">
        <v>346</v>
      </c>
      <c r="V318" s="259"/>
    </row>
    <row r="319" spans="1:22" ht="28.5" customHeight="1">
      <c r="A319" s="233">
        <v>45413</v>
      </c>
      <c r="B319" s="688"/>
      <c r="C319" s="501" t="s">
        <v>374</v>
      </c>
      <c r="D319" s="518" t="s">
        <v>289</v>
      </c>
      <c r="E319" s="257"/>
      <c r="F319" s="518"/>
      <c r="G319" s="518"/>
      <c r="H319" s="900"/>
      <c r="I319" s="518"/>
      <c r="J319" s="518"/>
      <c r="K319" s="900"/>
      <c r="L319" s="518"/>
      <c r="M319" s="518"/>
      <c r="N319" s="900"/>
      <c r="O319" s="518"/>
      <c r="P319" s="900"/>
      <c r="Q319" s="518"/>
      <c r="R319" s="518"/>
      <c r="S319" s="518"/>
      <c r="T319" s="258"/>
      <c r="U319" s="258" t="s">
        <v>717</v>
      </c>
      <c r="V319" s="259"/>
    </row>
    <row r="320" spans="1:22" ht="65.25" customHeight="1" thickBot="1">
      <c r="A320" s="216"/>
      <c r="B320" s="7" t="s">
        <v>259</v>
      </c>
      <c r="C320" s="365"/>
      <c r="D320" s="323"/>
      <c r="E320" s="323"/>
      <c r="F320" s="206"/>
      <c r="G320" s="206"/>
      <c r="H320" s="883"/>
      <c r="I320" s="217"/>
      <c r="J320" s="206"/>
      <c r="K320" s="883"/>
      <c r="L320" s="217"/>
      <c r="M320" s="206"/>
      <c r="N320" s="883"/>
      <c r="O320" s="206"/>
      <c r="P320" s="883"/>
      <c r="Q320" s="206"/>
      <c r="R320" s="206"/>
      <c r="S320" s="206"/>
      <c r="T320" s="206"/>
      <c r="U320" s="51"/>
      <c r="V320" s="52"/>
    </row>
    <row r="322" spans="1:22" s="905" customFormat="1" ht="37.5" hidden="1" customHeight="1">
      <c r="A322" s="842"/>
      <c r="B322" s="842" t="s">
        <v>964</v>
      </c>
      <c r="C322" s="842"/>
      <c r="D322" s="842"/>
      <c r="E322" s="842"/>
      <c r="F322" s="842"/>
      <c r="G322" s="842"/>
      <c r="H322" s="842">
        <f>SUM(H7:H320)</f>
        <v>1</v>
      </c>
      <c r="I322" s="842"/>
      <c r="J322" s="842"/>
      <c r="K322" s="842">
        <f>SUM(K7:K320)</f>
        <v>41</v>
      </c>
      <c r="L322" s="842"/>
      <c r="M322" s="842"/>
      <c r="N322" s="842">
        <f>SUM(N7:N320)</f>
        <v>0</v>
      </c>
      <c r="O322" s="842"/>
      <c r="P322" s="842">
        <f>SUM(P7:P320)</f>
        <v>0</v>
      </c>
      <c r="Q322" s="842"/>
      <c r="R322" s="842"/>
      <c r="S322" s="842"/>
      <c r="T322" s="842"/>
      <c r="U322" s="842"/>
      <c r="V322" s="904"/>
    </row>
  </sheetData>
  <mergeCells count="131">
    <mergeCell ref="C307:C308"/>
    <mergeCell ref="C314:C315"/>
    <mergeCell ref="C312:C313"/>
    <mergeCell ref="C285:C286"/>
    <mergeCell ref="C206:C209"/>
    <mergeCell ref="C212:C213"/>
    <mergeCell ref="B244:B248"/>
    <mergeCell ref="C202:C204"/>
    <mergeCell ref="C293:C295"/>
    <mergeCell ref="B283:B291"/>
    <mergeCell ref="C287:C291"/>
    <mergeCell ref="B307:B310"/>
    <mergeCell ref="B264:B270"/>
    <mergeCell ref="C264:C270"/>
    <mergeCell ref="C283:C284"/>
    <mergeCell ref="B249:B263"/>
    <mergeCell ref="C245:C248"/>
    <mergeCell ref="C230:C232"/>
    <mergeCell ref="B314:B319"/>
    <mergeCell ref="B277:B282"/>
    <mergeCell ref="C277:C282"/>
    <mergeCell ref="C221:C229"/>
    <mergeCell ref="B271:B274"/>
    <mergeCell ref="C271:C274"/>
    <mergeCell ref="C182:C183"/>
    <mergeCell ref="C219:C220"/>
    <mergeCell ref="B174:B186"/>
    <mergeCell ref="B199:B205"/>
    <mergeCell ref="B164:B173"/>
    <mergeCell ref="B192:B198"/>
    <mergeCell ref="C155:C156"/>
    <mergeCell ref="C216:C218"/>
    <mergeCell ref="B157:B163"/>
    <mergeCell ref="B187:B190"/>
    <mergeCell ref="B150:B156"/>
    <mergeCell ref="C150:C153"/>
    <mergeCell ref="C249:C258"/>
    <mergeCell ref="C260:C263"/>
    <mergeCell ref="C296:C303"/>
    <mergeCell ref="B296:B306"/>
    <mergeCell ref="C305:C306"/>
    <mergeCell ref="B206:B235"/>
    <mergeCell ref="C233:C234"/>
    <mergeCell ref="B236:B243"/>
    <mergeCell ref="C242:C243"/>
    <mergeCell ref="C236:C237"/>
    <mergeCell ref="B275:B276"/>
    <mergeCell ref="C275:C276"/>
    <mergeCell ref="C317:C318"/>
    <mergeCell ref="B293:B295"/>
    <mergeCell ref="B311:B313"/>
    <mergeCell ref="R199:S199"/>
    <mergeCell ref="R63:S63"/>
    <mergeCell ref="C67:C70"/>
    <mergeCell ref="C138:C140"/>
    <mergeCell ref="C117:C119"/>
    <mergeCell ref="C101:C102"/>
    <mergeCell ref="C86:C88"/>
    <mergeCell ref="C174:C178"/>
    <mergeCell ref="C188:C189"/>
    <mergeCell ref="C164:C165"/>
    <mergeCell ref="C95:C99"/>
    <mergeCell ref="C159:C161"/>
    <mergeCell ref="C112:C115"/>
    <mergeCell ref="C168:C172"/>
    <mergeCell ref="C90:C92"/>
    <mergeCell ref="C148:C149"/>
    <mergeCell ref="C194:C198"/>
    <mergeCell ref="C184:C185"/>
    <mergeCell ref="C129:C130"/>
    <mergeCell ref="U1:V1"/>
    <mergeCell ref="A6:V6"/>
    <mergeCell ref="R4:S4"/>
    <mergeCell ref="V4:V5"/>
    <mergeCell ref="U4:U5"/>
    <mergeCell ref="A2:V2"/>
    <mergeCell ref="G4:I4"/>
    <mergeCell ref="J4:L4"/>
    <mergeCell ref="G3:V3"/>
    <mergeCell ref="B3:B5"/>
    <mergeCell ref="C3:C5"/>
    <mergeCell ref="D3:D5"/>
    <mergeCell ref="E3:E5"/>
    <mergeCell ref="F3:F5"/>
    <mergeCell ref="A3:A5"/>
    <mergeCell ref="M4:Q4"/>
    <mergeCell ref="C8:C12"/>
    <mergeCell ref="B63:B65"/>
    <mergeCell ref="B40:B42"/>
    <mergeCell ref="B125:B128"/>
    <mergeCell ref="B7:B13"/>
    <mergeCell ref="C29:C33"/>
    <mergeCell ref="B77:B80"/>
    <mergeCell ref="B147:B149"/>
    <mergeCell ref="B132:B137"/>
    <mergeCell ref="C132:C137"/>
    <mergeCell ref="B43:B50"/>
    <mergeCell ref="B37:B39"/>
    <mergeCell ref="C37:C39"/>
    <mergeCell ref="B53:B62"/>
    <mergeCell ref="B14:B36"/>
    <mergeCell ref="B145:B146"/>
    <mergeCell ref="C142:C144"/>
    <mergeCell ref="C122:C124"/>
    <mergeCell ref="B51:B52"/>
    <mergeCell ref="C51:C52"/>
    <mergeCell ref="B116:B124"/>
    <mergeCell ref="B129:B131"/>
    <mergeCell ref="B81:B85"/>
    <mergeCell ref="B138:B144"/>
    <mergeCell ref="C125:C126"/>
    <mergeCell ref="C127:C128"/>
    <mergeCell ref="C77:C80"/>
    <mergeCell ref="C46:C47"/>
    <mergeCell ref="C82:C85"/>
    <mergeCell ref="C14:C19"/>
    <mergeCell ref="C26:C28"/>
    <mergeCell ref="C34:C35"/>
    <mergeCell ref="C21:C25"/>
    <mergeCell ref="C40:C42"/>
    <mergeCell ref="B112:B115"/>
    <mergeCell ref="B95:B104"/>
    <mergeCell ref="C103:C104"/>
    <mergeCell ref="C53:C56"/>
    <mergeCell ref="B105:B107"/>
    <mergeCell ref="C59:C60"/>
    <mergeCell ref="B67:B76"/>
    <mergeCell ref="C72:C76"/>
    <mergeCell ref="C64:C65"/>
    <mergeCell ref="B86:B94"/>
    <mergeCell ref="B108:B109"/>
  </mergeCells>
  <phoneticPr fontId="4" type="noConversion"/>
  <pageMargins left="0.15748031496062992" right="0.15748031496062992" top="0.59055118110236227" bottom="0.3937007874015748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19"/>
  <sheetViews>
    <sheetView view="pageBreakPreview" zoomScale="75" zoomScaleSheetLayoutView="75" workbookViewId="0">
      <pane ySplit="5" topLeftCell="A6" activePane="bottomLeft" state="frozen"/>
      <selection pane="bottomLeft" activeCell="J16" sqref="J16"/>
    </sheetView>
  </sheetViews>
  <sheetFormatPr defaultRowHeight="17.25"/>
  <cols>
    <col min="1" max="1" width="6.85546875" style="21" customWidth="1"/>
    <col min="2" max="2" width="58.42578125" style="21" customWidth="1"/>
    <col min="3" max="3" width="7.28515625" style="21" customWidth="1"/>
    <col min="4" max="4" width="6.140625" style="21" customWidth="1"/>
    <col min="5" max="5" width="9.28515625" style="21" customWidth="1"/>
    <col min="6" max="6" width="5.85546875" style="21" customWidth="1"/>
    <col min="7" max="7" width="11.28515625" style="21" customWidth="1"/>
    <col min="8" max="8" width="7.140625" style="21" customWidth="1"/>
    <col min="9" max="9" width="8.5703125" style="21" customWidth="1"/>
    <col min="10" max="10" width="5.7109375" style="21" customWidth="1"/>
    <col min="11" max="11" width="8.140625" style="21" customWidth="1"/>
    <col min="12" max="12" width="5.7109375" style="21" customWidth="1"/>
    <col min="13" max="13" width="6.5703125" style="187" customWidth="1"/>
    <col min="14" max="14" width="7" style="21" customWidth="1"/>
    <col min="15" max="15" width="6.7109375" style="21" customWidth="1"/>
    <col min="16" max="16" width="7.140625" style="21" customWidth="1"/>
    <col min="17" max="16384" width="9.140625" style="21"/>
  </cols>
  <sheetData>
    <row r="1" spans="1:16" ht="20.25">
      <c r="P1" s="67" t="s">
        <v>104</v>
      </c>
    </row>
    <row r="2" spans="1:16" ht="23.25">
      <c r="A2" s="782" t="s">
        <v>27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3"/>
    </row>
    <row r="3" spans="1:16" ht="18" thickBot="1"/>
    <row r="4" spans="1:16" ht="39" customHeight="1" thickBot="1">
      <c r="A4" s="774" t="s">
        <v>22</v>
      </c>
      <c r="B4" s="776" t="s">
        <v>108</v>
      </c>
      <c r="C4" s="778" t="s">
        <v>265</v>
      </c>
      <c r="D4" s="779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1"/>
    </row>
    <row r="5" spans="1:16" ht="212.25" customHeight="1" thickBot="1">
      <c r="A5" s="775"/>
      <c r="B5" s="777"/>
      <c r="C5" s="69" t="s">
        <v>23</v>
      </c>
      <c r="D5" s="70" t="s">
        <v>6</v>
      </c>
      <c r="E5" s="70" t="s">
        <v>24</v>
      </c>
      <c r="F5" s="70" t="s">
        <v>6</v>
      </c>
      <c r="G5" s="70" t="s">
        <v>25</v>
      </c>
      <c r="H5" s="70" t="s">
        <v>6</v>
      </c>
      <c r="I5" s="70" t="s">
        <v>7</v>
      </c>
      <c r="J5" s="70" t="s">
        <v>6</v>
      </c>
      <c r="K5" s="186" t="s">
        <v>28</v>
      </c>
      <c r="L5" s="70" t="s">
        <v>6</v>
      </c>
      <c r="M5" s="186" t="s">
        <v>130</v>
      </c>
      <c r="N5" s="71" t="s">
        <v>6</v>
      </c>
      <c r="O5" s="72" t="s">
        <v>26</v>
      </c>
      <c r="P5" s="73" t="s">
        <v>6</v>
      </c>
    </row>
    <row r="6" spans="1:16" ht="129.75" customHeight="1">
      <c r="A6" s="363">
        <v>1</v>
      </c>
      <c r="B6" s="189" t="s">
        <v>0</v>
      </c>
      <c r="C6" s="209">
        <f>1+4+D6</f>
        <v>6</v>
      </c>
      <c r="D6" s="209">
        <v>1</v>
      </c>
      <c r="E6" s="209">
        <f>1+1+F6</f>
        <v>2</v>
      </c>
      <c r="F6" s="209">
        <v>0</v>
      </c>
      <c r="G6" s="209">
        <f>H6+1</f>
        <v>1</v>
      </c>
      <c r="H6" s="209">
        <v>0</v>
      </c>
      <c r="I6" s="209">
        <f>J6</f>
        <v>0</v>
      </c>
      <c r="J6" s="209">
        <v>0</v>
      </c>
      <c r="K6" s="209">
        <f>L6</f>
        <v>0</v>
      </c>
      <c r="L6" s="209">
        <v>0</v>
      </c>
      <c r="M6" s="210">
        <f>N6</f>
        <v>0</v>
      </c>
      <c r="N6" s="31">
        <v>0</v>
      </c>
      <c r="O6" s="33">
        <f>C6+E6+G6+I6+K6+M6</f>
        <v>9</v>
      </c>
      <c r="P6" s="25">
        <f>N6+L6+J6+H6+F6+D6</f>
        <v>1</v>
      </c>
    </row>
    <row r="7" spans="1:16" ht="69" customHeight="1">
      <c r="A7" s="27">
        <v>2</v>
      </c>
      <c r="B7" s="190" t="s">
        <v>270</v>
      </c>
      <c r="C7" s="13">
        <f>D7</f>
        <v>3</v>
      </c>
      <c r="D7" s="13">
        <f>1+2</f>
        <v>3</v>
      </c>
      <c r="E7" s="13">
        <f>F7</f>
        <v>3</v>
      </c>
      <c r="F7" s="13">
        <f>1+2</f>
        <v>3</v>
      </c>
      <c r="G7" s="13">
        <f t="shared" ref="G7" si="0">0+H7</f>
        <v>3</v>
      </c>
      <c r="H7" s="13">
        <v>3</v>
      </c>
      <c r="I7" s="13">
        <f>J7</f>
        <v>4</v>
      </c>
      <c r="J7" s="13">
        <v>4</v>
      </c>
      <c r="K7" s="13">
        <f>L7</f>
        <v>16</v>
      </c>
      <c r="L7" s="13">
        <f>9+7</f>
        <v>16</v>
      </c>
      <c r="M7" s="207">
        <f>N7</f>
        <v>152</v>
      </c>
      <c r="N7" s="32">
        <f>112+40</f>
        <v>152</v>
      </c>
      <c r="O7" s="34">
        <f>C7+E7+G7+I7+K7+M7</f>
        <v>181</v>
      </c>
      <c r="P7" s="30">
        <f t="shared" ref="P7:P16" si="1">N7+L7+J7+H7+F7+D7</f>
        <v>181</v>
      </c>
    </row>
    <row r="8" spans="1:16" ht="69" customHeight="1">
      <c r="A8" s="364">
        <v>3</v>
      </c>
      <c r="B8" s="190" t="s">
        <v>129</v>
      </c>
      <c r="C8" s="13">
        <f>2+1+D8</f>
        <v>3</v>
      </c>
      <c r="D8" s="13">
        <v>0</v>
      </c>
      <c r="E8" s="13">
        <f>2+2+F8</f>
        <v>4</v>
      </c>
      <c r="F8" s="13">
        <v>0</v>
      </c>
      <c r="G8" s="13">
        <f>1+2+H8</f>
        <v>3</v>
      </c>
      <c r="H8" s="13">
        <v>0</v>
      </c>
      <c r="I8" s="13">
        <f>J8+1</f>
        <v>1</v>
      </c>
      <c r="J8" s="13">
        <v>0</v>
      </c>
      <c r="K8" s="13">
        <f>2+1</f>
        <v>3</v>
      </c>
      <c r="L8" s="13">
        <v>0</v>
      </c>
      <c r="M8" s="207">
        <v>1</v>
      </c>
      <c r="N8" s="32">
        <v>0</v>
      </c>
      <c r="O8" s="34">
        <f t="shared" ref="O7:O16" si="2">C8+E8+G8+I8+K8+M8</f>
        <v>15</v>
      </c>
      <c r="P8" s="30">
        <f t="shared" si="1"/>
        <v>0</v>
      </c>
    </row>
    <row r="9" spans="1:16" ht="69" customHeight="1">
      <c r="A9" s="27">
        <v>4</v>
      </c>
      <c r="B9" s="190" t="s">
        <v>123</v>
      </c>
      <c r="C9" s="13">
        <v>1</v>
      </c>
      <c r="D9" s="13">
        <v>1</v>
      </c>
      <c r="E9" s="13">
        <f t="shared" ref="E9:E16" si="3">F9</f>
        <v>0</v>
      </c>
      <c r="F9" s="13">
        <v>0</v>
      </c>
      <c r="G9" s="13">
        <f t="shared" ref="G9:G16" si="4">0+H9</f>
        <v>0</v>
      </c>
      <c r="H9" s="13">
        <v>0</v>
      </c>
      <c r="I9" s="13">
        <f t="shared" ref="I9:I16" si="5">J9</f>
        <v>1</v>
      </c>
      <c r="J9" s="13">
        <v>1</v>
      </c>
      <c r="K9" s="13">
        <f t="shared" ref="K9:K13" si="6">L9</f>
        <v>0</v>
      </c>
      <c r="L9" s="13">
        <v>0</v>
      </c>
      <c r="M9" s="207">
        <v>1</v>
      </c>
      <c r="N9" s="32">
        <v>1</v>
      </c>
      <c r="O9" s="34">
        <f t="shared" si="2"/>
        <v>3</v>
      </c>
      <c r="P9" s="30">
        <f t="shared" si="1"/>
        <v>3</v>
      </c>
    </row>
    <row r="10" spans="1:16" ht="51" customHeight="1">
      <c r="A10" s="27">
        <v>5</v>
      </c>
      <c r="B10" s="190" t="s">
        <v>271</v>
      </c>
      <c r="C10" s="13">
        <f>1+3+D10</f>
        <v>5</v>
      </c>
      <c r="D10" s="13">
        <v>1</v>
      </c>
      <c r="E10" s="13">
        <f t="shared" si="3"/>
        <v>0</v>
      </c>
      <c r="F10" s="13">
        <v>0</v>
      </c>
      <c r="G10" s="13">
        <f t="shared" si="4"/>
        <v>0</v>
      </c>
      <c r="H10" s="13">
        <v>0</v>
      </c>
      <c r="I10" s="13">
        <f t="shared" si="5"/>
        <v>0</v>
      </c>
      <c r="J10" s="13">
        <v>0</v>
      </c>
      <c r="K10" s="13">
        <f t="shared" si="6"/>
        <v>0</v>
      </c>
      <c r="L10" s="13">
        <v>0</v>
      </c>
      <c r="M10" s="207">
        <f>4+1</f>
        <v>5</v>
      </c>
      <c r="N10" s="32">
        <v>0</v>
      </c>
      <c r="O10" s="34">
        <f t="shared" si="2"/>
        <v>10</v>
      </c>
      <c r="P10" s="30">
        <f t="shared" si="1"/>
        <v>1</v>
      </c>
    </row>
    <row r="11" spans="1:16" ht="44.25" customHeight="1">
      <c r="A11" s="364">
        <v>6</v>
      </c>
      <c r="B11" s="29" t="s">
        <v>764</v>
      </c>
      <c r="C11" s="13">
        <f t="shared" ref="C11:C16" si="7">D11</f>
        <v>1</v>
      </c>
      <c r="D11" s="13">
        <v>1</v>
      </c>
      <c r="E11" s="13">
        <v>1</v>
      </c>
      <c r="F11" s="13">
        <v>1</v>
      </c>
      <c r="G11" s="13">
        <f t="shared" si="4"/>
        <v>0</v>
      </c>
      <c r="H11" s="13">
        <v>0</v>
      </c>
      <c r="I11" s="13">
        <f t="shared" si="5"/>
        <v>0</v>
      </c>
      <c r="J11" s="13">
        <v>0</v>
      </c>
      <c r="K11" s="13">
        <f t="shared" si="6"/>
        <v>2</v>
      </c>
      <c r="L11" s="13">
        <v>2</v>
      </c>
      <c r="M11" s="207">
        <v>2</v>
      </c>
      <c r="N11" s="32">
        <v>2</v>
      </c>
      <c r="O11" s="34">
        <f t="shared" si="2"/>
        <v>6</v>
      </c>
      <c r="P11" s="30">
        <f t="shared" si="1"/>
        <v>6</v>
      </c>
    </row>
    <row r="12" spans="1:16" ht="39.75" customHeight="1">
      <c r="A12" s="27">
        <v>7</v>
      </c>
      <c r="B12" s="208" t="s">
        <v>272</v>
      </c>
      <c r="C12" s="13">
        <f t="shared" si="7"/>
        <v>0</v>
      </c>
      <c r="D12" s="13">
        <v>0</v>
      </c>
      <c r="E12" s="13">
        <f t="shared" si="3"/>
        <v>0</v>
      </c>
      <c r="F12" s="13">
        <v>0</v>
      </c>
      <c r="G12" s="13">
        <f>1+1+H12</f>
        <v>2</v>
      </c>
      <c r="H12" s="13">
        <v>0</v>
      </c>
      <c r="I12" s="13">
        <f t="shared" si="5"/>
        <v>0</v>
      </c>
      <c r="J12" s="13">
        <v>0</v>
      </c>
      <c r="K12" s="13">
        <v>1</v>
      </c>
      <c r="L12" s="13">
        <v>0</v>
      </c>
      <c r="M12" s="207">
        <f>1+2</f>
        <v>3</v>
      </c>
      <c r="N12" s="32">
        <v>0</v>
      </c>
      <c r="O12" s="211">
        <f t="shared" si="2"/>
        <v>6</v>
      </c>
      <c r="P12" s="212">
        <f t="shared" si="1"/>
        <v>0</v>
      </c>
    </row>
    <row r="13" spans="1:16" ht="39.75" customHeight="1">
      <c r="A13" s="27">
        <v>8</v>
      </c>
      <c r="B13" s="29" t="s">
        <v>274</v>
      </c>
      <c r="C13" s="13">
        <f t="shared" si="7"/>
        <v>0</v>
      </c>
      <c r="D13" s="13">
        <v>0</v>
      </c>
      <c r="E13" s="13">
        <f t="shared" si="3"/>
        <v>0</v>
      </c>
      <c r="F13" s="13">
        <v>0</v>
      </c>
      <c r="G13" s="13">
        <v>1</v>
      </c>
      <c r="H13" s="13">
        <v>0</v>
      </c>
      <c r="I13" s="13">
        <f t="shared" si="5"/>
        <v>0</v>
      </c>
      <c r="J13" s="13">
        <v>0</v>
      </c>
      <c r="K13" s="13">
        <f t="shared" si="6"/>
        <v>0</v>
      </c>
      <c r="L13" s="13">
        <v>0</v>
      </c>
      <c r="M13" s="207">
        <f t="shared" ref="M13:M16" si="8">N13</f>
        <v>0</v>
      </c>
      <c r="N13" s="237">
        <v>0</v>
      </c>
      <c r="O13" s="236">
        <f t="shared" si="2"/>
        <v>1</v>
      </c>
      <c r="P13" s="30">
        <f t="shared" si="1"/>
        <v>0</v>
      </c>
    </row>
    <row r="14" spans="1:16" ht="39.75" customHeight="1">
      <c r="A14" s="364">
        <v>9</v>
      </c>
      <c r="B14" s="652" t="s">
        <v>957</v>
      </c>
      <c r="C14" s="13">
        <f t="shared" ref="C14:C15" si="9">D14</f>
        <v>0</v>
      </c>
      <c r="D14" s="13">
        <v>0</v>
      </c>
      <c r="E14" s="13">
        <f t="shared" ref="E14:E15" si="10">F14</f>
        <v>0</v>
      </c>
      <c r="F14" s="13">
        <v>0</v>
      </c>
      <c r="G14" s="13">
        <v>0</v>
      </c>
      <c r="H14" s="13">
        <v>0</v>
      </c>
      <c r="I14" s="13">
        <f>J14+1</f>
        <v>1</v>
      </c>
      <c r="J14" s="13">
        <v>0</v>
      </c>
      <c r="K14" s="13">
        <f t="shared" ref="K14" si="11">L14</f>
        <v>0</v>
      </c>
      <c r="L14" s="13">
        <v>0</v>
      </c>
      <c r="M14" s="207">
        <f t="shared" ref="M14:M15" si="12">N14</f>
        <v>0</v>
      </c>
      <c r="N14" s="237">
        <v>0</v>
      </c>
      <c r="O14" s="236">
        <f t="shared" ref="O14:O15" si="13">C14+E14+G14+I14+K14+M14</f>
        <v>1</v>
      </c>
      <c r="P14" s="30">
        <f t="shared" ref="P14:P15" si="14">N14+L14+J14+H14+F14+D14</f>
        <v>0</v>
      </c>
    </row>
    <row r="15" spans="1:16" ht="39.75" customHeight="1">
      <c r="A15" s="27">
        <v>10</v>
      </c>
      <c r="B15" s="652" t="s">
        <v>946</v>
      </c>
      <c r="C15" s="13">
        <f t="shared" si="9"/>
        <v>0</v>
      </c>
      <c r="D15" s="13">
        <v>0</v>
      </c>
      <c r="E15" s="13">
        <f t="shared" si="10"/>
        <v>0</v>
      </c>
      <c r="F15" s="13">
        <v>0</v>
      </c>
      <c r="G15" s="13">
        <f t="shared" ref="G15" si="15">0+H15</f>
        <v>0</v>
      </c>
      <c r="H15" s="13">
        <v>0</v>
      </c>
      <c r="I15" s="13">
        <f t="shared" ref="I15" si="16">J15</f>
        <v>1</v>
      </c>
      <c r="J15" s="13">
        <v>1</v>
      </c>
      <c r="K15" s="13">
        <f>L15</f>
        <v>0</v>
      </c>
      <c r="L15" s="13">
        <v>0</v>
      </c>
      <c r="M15" s="207">
        <f t="shared" si="12"/>
        <v>0</v>
      </c>
      <c r="N15" s="237">
        <v>0</v>
      </c>
      <c r="O15" s="236">
        <f t="shared" si="13"/>
        <v>1</v>
      </c>
      <c r="P15" s="30">
        <f t="shared" si="14"/>
        <v>1</v>
      </c>
    </row>
    <row r="16" spans="1:16" ht="39.75" customHeight="1">
      <c r="A16" s="27">
        <v>11</v>
      </c>
      <c r="B16" s="29" t="s">
        <v>668</v>
      </c>
      <c r="C16" s="13">
        <f t="shared" si="7"/>
        <v>0</v>
      </c>
      <c r="D16" s="13">
        <v>0</v>
      </c>
      <c r="E16" s="13">
        <f t="shared" si="3"/>
        <v>0</v>
      </c>
      <c r="F16" s="13">
        <v>0</v>
      </c>
      <c r="G16" s="13">
        <f t="shared" si="4"/>
        <v>0</v>
      </c>
      <c r="H16" s="13">
        <v>0</v>
      </c>
      <c r="I16" s="13">
        <f t="shared" si="5"/>
        <v>0</v>
      </c>
      <c r="J16" s="13">
        <v>0</v>
      </c>
      <c r="K16" s="13">
        <f>L16</f>
        <v>1</v>
      </c>
      <c r="L16" s="13">
        <v>1</v>
      </c>
      <c r="M16" s="207">
        <f t="shared" si="8"/>
        <v>0</v>
      </c>
      <c r="N16" s="237">
        <v>0</v>
      </c>
      <c r="O16" s="236">
        <f t="shared" si="2"/>
        <v>1</v>
      </c>
      <c r="P16" s="30">
        <f t="shared" si="1"/>
        <v>1</v>
      </c>
    </row>
    <row r="17" spans="1:16" ht="42" customHeight="1" thickBot="1">
      <c r="A17" s="238"/>
      <c r="B17" s="239" t="s">
        <v>29</v>
      </c>
      <c r="C17" s="240">
        <f t="shared" ref="C17:P17" si="17">SUM(C6:C16)</f>
        <v>19</v>
      </c>
      <c r="D17" s="240">
        <f t="shared" si="17"/>
        <v>7</v>
      </c>
      <c r="E17" s="240">
        <f t="shared" si="17"/>
        <v>10</v>
      </c>
      <c r="F17" s="240">
        <f t="shared" si="17"/>
        <v>4</v>
      </c>
      <c r="G17" s="240">
        <f t="shared" si="17"/>
        <v>10</v>
      </c>
      <c r="H17" s="240">
        <f t="shared" si="17"/>
        <v>3</v>
      </c>
      <c r="I17" s="240">
        <f t="shared" si="17"/>
        <v>8</v>
      </c>
      <c r="J17" s="240">
        <f t="shared" si="17"/>
        <v>6</v>
      </c>
      <c r="K17" s="240">
        <f t="shared" si="17"/>
        <v>23</v>
      </c>
      <c r="L17" s="240">
        <f t="shared" si="17"/>
        <v>19</v>
      </c>
      <c r="M17" s="240">
        <f t="shared" si="17"/>
        <v>164</v>
      </c>
      <c r="N17" s="241">
        <f t="shared" si="17"/>
        <v>155</v>
      </c>
      <c r="O17" s="242">
        <f t="shared" si="17"/>
        <v>234</v>
      </c>
      <c r="P17" s="241">
        <f t="shared" si="17"/>
        <v>194</v>
      </c>
    </row>
    <row r="18" spans="1:16">
      <c r="A18" s="24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8"/>
      <c r="N18" s="22"/>
      <c r="O18" s="22"/>
    </row>
    <row r="19" spans="1:16">
      <c r="A19" s="24"/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19685039370078741" top="0.74803149606299213" bottom="0.35433070866141736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1"/>
  <sheetViews>
    <sheetView view="pageBreakPreview" zoomScaleSheetLayoutView="100" workbookViewId="0">
      <pane xSplit="1" ySplit="6" topLeftCell="B121" activePane="bottomRight" state="frozen"/>
      <selection pane="topRight" activeCell="B1" sqref="B1"/>
      <selection pane="bottomLeft" activeCell="A7" sqref="A7"/>
      <selection pane="bottomRight" activeCell="H145" sqref="H145"/>
    </sheetView>
  </sheetViews>
  <sheetFormatPr defaultRowHeight="35.25" customHeight="1"/>
  <cols>
    <col min="1" max="1" width="6" style="8" customWidth="1"/>
    <col min="2" max="2" width="65.7109375" style="8" customWidth="1"/>
    <col min="3" max="3" width="4.7109375" style="83" customWidth="1"/>
    <col min="4" max="4" width="6.85546875" style="83" customWidth="1"/>
    <col min="5" max="5" width="5" style="83" customWidth="1"/>
    <col min="6" max="6" width="6.42578125" style="83" customWidth="1"/>
    <col min="7" max="7" width="4.7109375" style="83" customWidth="1"/>
    <col min="8" max="8" width="6.42578125" style="83" customWidth="1"/>
    <col min="9" max="9" width="5" style="83" customWidth="1"/>
    <col min="10" max="10" width="6.7109375" style="83" customWidth="1"/>
    <col min="11" max="11" width="5" style="83" customWidth="1"/>
    <col min="12" max="12" width="8.28515625" style="83" customWidth="1"/>
    <col min="13" max="13" width="8.140625" style="83" customWidth="1"/>
    <col min="14" max="16384" width="9.140625" style="8"/>
  </cols>
  <sheetData>
    <row r="1" spans="1:24" ht="19.5" customHeight="1">
      <c r="K1" s="789" t="s">
        <v>135</v>
      </c>
      <c r="L1" s="789"/>
      <c r="M1" s="789"/>
    </row>
    <row r="2" spans="1:24" ht="17.25" customHeight="1">
      <c r="A2" s="799" t="s">
        <v>266</v>
      </c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</row>
    <row r="3" spans="1:24" ht="10.5" customHeight="1" thickBot="1">
      <c r="A3" s="23"/>
      <c r="B3" s="23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24" ht="17.25" customHeight="1">
      <c r="A4" s="800" t="s">
        <v>3</v>
      </c>
      <c r="B4" s="802" t="s">
        <v>2</v>
      </c>
      <c r="C4" s="784" t="s">
        <v>30</v>
      </c>
      <c r="D4" s="784"/>
      <c r="E4" s="784" t="s">
        <v>31</v>
      </c>
      <c r="F4" s="784"/>
      <c r="G4" s="784" t="s">
        <v>32</v>
      </c>
      <c r="H4" s="784"/>
      <c r="I4" s="784" t="s">
        <v>8</v>
      </c>
      <c r="J4" s="785"/>
      <c r="K4" s="786" t="s">
        <v>26</v>
      </c>
      <c r="L4" s="787"/>
      <c r="M4" s="788"/>
    </row>
    <row r="5" spans="1:24" s="9" customFormat="1" ht="27" customHeight="1" thickBot="1">
      <c r="A5" s="801"/>
      <c r="B5" s="803"/>
      <c r="C5" s="86" t="s">
        <v>184</v>
      </c>
      <c r="D5" s="123" t="s">
        <v>1</v>
      </c>
      <c r="E5" s="86" t="s">
        <v>184</v>
      </c>
      <c r="F5" s="123" t="s">
        <v>1</v>
      </c>
      <c r="G5" s="86" t="s">
        <v>184</v>
      </c>
      <c r="H5" s="123" t="s">
        <v>1</v>
      </c>
      <c r="I5" s="86" t="s">
        <v>184</v>
      </c>
      <c r="J5" s="124" t="s">
        <v>1</v>
      </c>
      <c r="K5" s="122" t="s">
        <v>184</v>
      </c>
      <c r="L5" s="121" t="s">
        <v>1</v>
      </c>
      <c r="M5" s="120" t="s">
        <v>29</v>
      </c>
    </row>
    <row r="6" spans="1:24" s="9" customFormat="1" ht="19.5" customHeight="1">
      <c r="A6" s="790" t="s">
        <v>83</v>
      </c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2"/>
    </row>
    <row r="7" spans="1:24" s="9" customFormat="1" ht="18" customHeight="1">
      <c r="A7" s="76">
        <v>1</v>
      </c>
      <c r="B7" s="74" t="s">
        <v>185</v>
      </c>
      <c r="C7" s="88"/>
      <c r="D7" s="88"/>
      <c r="E7" s="88"/>
      <c r="F7" s="88"/>
      <c r="G7" s="88"/>
      <c r="H7" s="88"/>
      <c r="I7" s="88"/>
      <c r="J7" s="89"/>
      <c r="K7" s="90">
        <f t="shared" ref="K7:K18" si="0">C7+E7+G7+I7</f>
        <v>0</v>
      </c>
      <c r="L7" s="88">
        <f t="shared" ref="L7:L18" si="1">D7+F7+H7+J7</f>
        <v>0</v>
      </c>
      <c r="M7" s="91">
        <f t="shared" ref="M7:M19" si="2">K7+L7</f>
        <v>0</v>
      </c>
    </row>
    <row r="8" spans="1:24" s="9" customFormat="1" ht="14.25" customHeight="1">
      <c r="A8" s="76">
        <v>2</v>
      </c>
      <c r="B8" s="74" t="s">
        <v>186</v>
      </c>
      <c r="C8" s="88"/>
      <c r="D8" s="88"/>
      <c r="E8" s="88"/>
      <c r="F8" s="88"/>
      <c r="G8" s="88"/>
      <c r="H8" s="88"/>
      <c r="I8" s="88"/>
      <c r="J8" s="89"/>
      <c r="K8" s="90">
        <f t="shared" si="0"/>
        <v>0</v>
      </c>
      <c r="L8" s="88">
        <f t="shared" si="1"/>
        <v>0</v>
      </c>
      <c r="M8" s="91">
        <f t="shared" si="2"/>
        <v>0</v>
      </c>
    </row>
    <row r="9" spans="1:24" s="9" customFormat="1" ht="17.25" customHeight="1">
      <c r="A9" s="76">
        <v>3</v>
      </c>
      <c r="B9" s="75" t="s">
        <v>187</v>
      </c>
      <c r="C9" s="88"/>
      <c r="D9" s="88"/>
      <c r="E9" s="88"/>
      <c r="F9" s="88"/>
      <c r="G9" s="88"/>
      <c r="H9" s="88"/>
      <c r="I9" s="88"/>
      <c r="J9" s="89"/>
      <c r="K9" s="90">
        <f t="shared" si="0"/>
        <v>0</v>
      </c>
      <c r="L9" s="88">
        <f t="shared" si="1"/>
        <v>0</v>
      </c>
      <c r="M9" s="91">
        <f t="shared" si="2"/>
        <v>0</v>
      </c>
    </row>
    <row r="10" spans="1:24" s="9" customFormat="1" ht="18" customHeight="1">
      <c r="A10" s="76">
        <v>4</v>
      </c>
      <c r="B10" s="75" t="s">
        <v>188</v>
      </c>
      <c r="C10" s="88"/>
      <c r="D10" s="88"/>
      <c r="E10" s="88"/>
      <c r="F10" s="88"/>
      <c r="G10" s="88"/>
      <c r="H10" s="88"/>
      <c r="I10" s="88"/>
      <c r="J10" s="89"/>
      <c r="K10" s="90">
        <f t="shared" si="0"/>
        <v>0</v>
      </c>
      <c r="L10" s="88">
        <f t="shared" si="1"/>
        <v>0</v>
      </c>
      <c r="M10" s="91">
        <f t="shared" si="2"/>
        <v>0</v>
      </c>
    </row>
    <row r="11" spans="1:24" s="9" customFormat="1" ht="17.25" customHeight="1">
      <c r="A11" s="76">
        <v>5</v>
      </c>
      <c r="B11" s="75" t="s">
        <v>189</v>
      </c>
      <c r="C11" s="88"/>
      <c r="D11" s="88"/>
      <c r="E11" s="88"/>
      <c r="F11" s="88"/>
      <c r="G11" s="88"/>
      <c r="H11" s="88"/>
      <c r="I11" s="88"/>
      <c r="J11" s="89"/>
      <c r="K11" s="90">
        <f t="shared" si="0"/>
        <v>0</v>
      </c>
      <c r="L11" s="88">
        <f t="shared" si="1"/>
        <v>0</v>
      </c>
      <c r="M11" s="91">
        <f t="shared" si="2"/>
        <v>0</v>
      </c>
    </row>
    <row r="12" spans="1:24" s="9" customFormat="1" ht="17.25" customHeight="1">
      <c r="A12" s="76">
        <v>6</v>
      </c>
      <c r="B12" s="75" t="s">
        <v>190</v>
      </c>
      <c r="C12" s="88"/>
      <c r="D12" s="88"/>
      <c r="E12" s="88"/>
      <c r="F12" s="88"/>
      <c r="G12" s="88"/>
      <c r="H12" s="88"/>
      <c r="I12" s="88"/>
      <c r="J12" s="89"/>
      <c r="K12" s="90">
        <f t="shared" si="0"/>
        <v>0</v>
      </c>
      <c r="L12" s="88">
        <f t="shared" si="1"/>
        <v>0</v>
      </c>
      <c r="M12" s="91">
        <f t="shared" si="2"/>
        <v>0</v>
      </c>
    </row>
    <row r="13" spans="1:24" s="9" customFormat="1" ht="18.75" customHeight="1">
      <c r="A13" s="76">
        <v>7</v>
      </c>
      <c r="B13" s="75" t="s">
        <v>191</v>
      </c>
      <c r="C13" s="88"/>
      <c r="D13" s="88"/>
      <c r="E13" s="88"/>
      <c r="F13" s="88"/>
      <c r="G13" s="88"/>
      <c r="H13" s="88"/>
      <c r="I13" s="88"/>
      <c r="J13" s="89"/>
      <c r="K13" s="90">
        <f t="shared" si="0"/>
        <v>0</v>
      </c>
      <c r="L13" s="88">
        <f t="shared" si="1"/>
        <v>0</v>
      </c>
      <c r="M13" s="91">
        <f t="shared" si="2"/>
        <v>0</v>
      </c>
      <c r="X13" s="804"/>
    </row>
    <row r="14" spans="1:24" s="9" customFormat="1" ht="18" customHeight="1">
      <c r="A14" s="76">
        <v>8</v>
      </c>
      <c r="B14" s="75" t="s">
        <v>192</v>
      </c>
      <c r="C14" s="88"/>
      <c r="D14" s="88"/>
      <c r="E14" s="88"/>
      <c r="F14" s="88"/>
      <c r="G14" s="88"/>
      <c r="H14" s="88"/>
      <c r="I14" s="88"/>
      <c r="J14" s="89"/>
      <c r="K14" s="90">
        <f t="shared" si="0"/>
        <v>0</v>
      </c>
      <c r="L14" s="88">
        <f t="shared" si="1"/>
        <v>0</v>
      </c>
      <c r="M14" s="91">
        <f t="shared" si="2"/>
        <v>0</v>
      </c>
      <c r="X14" s="805"/>
    </row>
    <row r="15" spans="1:24" s="9" customFormat="1" ht="18" customHeight="1">
      <c r="A15" s="76">
        <v>9</v>
      </c>
      <c r="B15" s="75" t="s">
        <v>193</v>
      </c>
      <c r="C15" s="88"/>
      <c r="D15" s="88"/>
      <c r="E15" s="88"/>
      <c r="F15" s="88"/>
      <c r="G15" s="88"/>
      <c r="H15" s="88"/>
      <c r="I15" s="88"/>
      <c r="J15" s="89"/>
      <c r="K15" s="90">
        <f t="shared" si="0"/>
        <v>0</v>
      </c>
      <c r="L15" s="88">
        <f t="shared" si="1"/>
        <v>0</v>
      </c>
      <c r="M15" s="91">
        <f t="shared" si="2"/>
        <v>0</v>
      </c>
    </row>
    <row r="16" spans="1:24" s="9" customFormat="1" ht="19.5" customHeight="1">
      <c r="A16" s="76">
        <v>10</v>
      </c>
      <c r="B16" s="74" t="s">
        <v>194</v>
      </c>
      <c r="C16" s="88"/>
      <c r="D16" s="88"/>
      <c r="E16" s="88"/>
      <c r="F16" s="88"/>
      <c r="G16" s="88"/>
      <c r="H16" s="88"/>
      <c r="I16" s="88"/>
      <c r="J16" s="89"/>
      <c r="K16" s="90">
        <f t="shared" si="0"/>
        <v>0</v>
      </c>
      <c r="L16" s="88">
        <f t="shared" si="1"/>
        <v>0</v>
      </c>
      <c r="M16" s="91">
        <f t="shared" si="2"/>
        <v>0</v>
      </c>
    </row>
    <row r="17" spans="1:13" s="9" customFormat="1" ht="18" customHeight="1">
      <c r="A17" s="76">
        <v>11</v>
      </c>
      <c r="B17" s="74" t="s">
        <v>195</v>
      </c>
      <c r="C17" s="88"/>
      <c r="D17" s="88"/>
      <c r="E17" s="88"/>
      <c r="F17" s="88"/>
      <c r="G17" s="88"/>
      <c r="H17" s="88"/>
      <c r="I17" s="88"/>
      <c r="J17" s="89"/>
      <c r="K17" s="90">
        <f t="shared" si="0"/>
        <v>0</v>
      </c>
      <c r="L17" s="88">
        <f t="shared" si="1"/>
        <v>0</v>
      </c>
      <c r="M17" s="91">
        <f t="shared" si="2"/>
        <v>0</v>
      </c>
    </row>
    <row r="18" spans="1:13" s="9" customFormat="1" ht="18.75" customHeight="1" thickBot="1">
      <c r="A18" s="77">
        <v>12</v>
      </c>
      <c r="B18" s="78" t="s">
        <v>196</v>
      </c>
      <c r="C18" s="86"/>
      <c r="D18" s="86"/>
      <c r="E18" s="86"/>
      <c r="F18" s="86"/>
      <c r="G18" s="86"/>
      <c r="H18" s="86"/>
      <c r="I18" s="86"/>
      <c r="J18" s="87"/>
      <c r="K18" s="92">
        <f t="shared" si="0"/>
        <v>0</v>
      </c>
      <c r="L18" s="86">
        <f t="shared" si="1"/>
        <v>0</v>
      </c>
      <c r="M18" s="91">
        <f t="shared" si="2"/>
        <v>0</v>
      </c>
    </row>
    <row r="19" spans="1:13" s="10" customFormat="1" ht="23.25" customHeight="1" thickBot="1">
      <c r="A19" s="79"/>
      <c r="B19" s="80" t="s">
        <v>131</v>
      </c>
      <c r="C19" s="93">
        <f>SUM(C7:C18)</f>
        <v>0</v>
      </c>
      <c r="D19" s="93">
        <f t="shared" ref="D19:L19" si="3">SUM(D7:D18)</f>
        <v>0</v>
      </c>
      <c r="E19" s="93">
        <f t="shared" si="3"/>
        <v>0</v>
      </c>
      <c r="F19" s="93">
        <f t="shared" si="3"/>
        <v>0</v>
      </c>
      <c r="G19" s="93">
        <f t="shared" si="3"/>
        <v>0</v>
      </c>
      <c r="H19" s="93">
        <f t="shared" si="3"/>
        <v>0</v>
      </c>
      <c r="I19" s="93">
        <f t="shared" si="3"/>
        <v>0</v>
      </c>
      <c r="J19" s="94">
        <f t="shared" si="3"/>
        <v>0</v>
      </c>
      <c r="K19" s="95">
        <f t="shared" si="3"/>
        <v>0</v>
      </c>
      <c r="L19" s="93">
        <f t="shared" si="3"/>
        <v>0</v>
      </c>
      <c r="M19" s="96">
        <f t="shared" si="2"/>
        <v>0</v>
      </c>
    </row>
    <row r="20" spans="1:13" s="9" customFormat="1" ht="24.75" customHeight="1" thickBot="1">
      <c r="A20" s="793" t="s">
        <v>33</v>
      </c>
      <c r="B20" s="794"/>
      <c r="C20" s="794"/>
      <c r="D20" s="794"/>
      <c r="E20" s="794"/>
      <c r="F20" s="794"/>
      <c r="G20" s="794"/>
      <c r="H20" s="794"/>
      <c r="I20" s="794"/>
      <c r="J20" s="794"/>
      <c r="K20" s="794"/>
      <c r="L20" s="794"/>
      <c r="M20" s="795"/>
    </row>
    <row r="21" spans="1:13" s="9" customFormat="1" ht="32.25" customHeight="1">
      <c r="A21" s="81">
        <v>1</v>
      </c>
      <c r="B21" s="82" t="s">
        <v>86</v>
      </c>
      <c r="C21" s="97"/>
      <c r="D21" s="97">
        <v>2</v>
      </c>
      <c r="E21" s="97"/>
      <c r="F21" s="97">
        <v>1</v>
      </c>
      <c r="G21" s="97"/>
      <c r="H21" s="97"/>
      <c r="I21" s="97"/>
      <c r="J21" s="98"/>
      <c r="K21" s="99">
        <f t="shared" ref="K21:K29" si="4">C21+E21+G21+I21</f>
        <v>0</v>
      </c>
      <c r="L21" s="97">
        <f t="shared" ref="L21:L29" si="5">D21+F21+H21+J21</f>
        <v>3</v>
      </c>
      <c r="M21" s="288">
        <f t="shared" ref="M21:M29" si="6">K21+L21</f>
        <v>3</v>
      </c>
    </row>
    <row r="22" spans="1:13" s="9" customFormat="1" ht="32.25" customHeight="1">
      <c r="A22" s="76">
        <v>2</v>
      </c>
      <c r="B22" s="74" t="s">
        <v>87</v>
      </c>
      <c r="C22" s="88"/>
      <c r="D22" s="88"/>
      <c r="E22" s="88"/>
      <c r="F22" s="88"/>
      <c r="G22" s="88"/>
      <c r="H22" s="88"/>
      <c r="I22" s="88"/>
      <c r="J22" s="89"/>
      <c r="K22" s="99">
        <f t="shared" si="4"/>
        <v>0</v>
      </c>
      <c r="L22" s="97">
        <f t="shared" si="5"/>
        <v>0</v>
      </c>
      <c r="M22" s="91">
        <f t="shared" si="6"/>
        <v>0</v>
      </c>
    </row>
    <row r="23" spans="1:13" s="9" customFormat="1" ht="32.25" customHeight="1">
      <c r="A23" s="76">
        <v>3</v>
      </c>
      <c r="B23" s="74" t="s">
        <v>262</v>
      </c>
      <c r="C23" s="88"/>
      <c r="D23" s="88"/>
      <c r="E23" s="88"/>
      <c r="F23" s="88"/>
      <c r="G23" s="88"/>
      <c r="H23" s="88"/>
      <c r="I23" s="88"/>
      <c r="J23" s="89"/>
      <c r="K23" s="99">
        <f t="shared" si="4"/>
        <v>0</v>
      </c>
      <c r="L23" s="97">
        <f t="shared" si="5"/>
        <v>0</v>
      </c>
      <c r="M23" s="91">
        <f t="shared" si="6"/>
        <v>0</v>
      </c>
    </row>
    <row r="24" spans="1:13" s="9" customFormat="1" ht="32.25" customHeight="1">
      <c r="A24" s="76">
        <v>4</v>
      </c>
      <c r="B24" s="74" t="s">
        <v>118</v>
      </c>
      <c r="C24" s="88"/>
      <c r="D24" s="88"/>
      <c r="E24" s="88"/>
      <c r="F24" s="88"/>
      <c r="G24" s="88"/>
      <c r="H24" s="88"/>
      <c r="I24" s="88"/>
      <c r="J24" s="89"/>
      <c r="K24" s="99">
        <f t="shared" si="4"/>
        <v>0</v>
      </c>
      <c r="L24" s="97">
        <f t="shared" si="5"/>
        <v>0</v>
      </c>
      <c r="M24" s="91">
        <f t="shared" si="6"/>
        <v>0</v>
      </c>
    </row>
    <row r="25" spans="1:13" s="9" customFormat="1" ht="33" customHeight="1">
      <c r="A25" s="76">
        <v>5</v>
      </c>
      <c r="B25" s="74" t="s">
        <v>88</v>
      </c>
      <c r="C25" s="88"/>
      <c r="D25" s="88">
        <v>1</v>
      </c>
      <c r="E25" s="88"/>
      <c r="F25" s="88"/>
      <c r="G25" s="88"/>
      <c r="H25" s="88"/>
      <c r="I25" s="88"/>
      <c r="J25" s="89"/>
      <c r="K25" s="90">
        <f t="shared" si="4"/>
        <v>0</v>
      </c>
      <c r="L25" s="88">
        <f t="shared" si="5"/>
        <v>1</v>
      </c>
      <c r="M25" s="91">
        <f t="shared" si="6"/>
        <v>1</v>
      </c>
    </row>
    <row r="26" spans="1:13" s="9" customFormat="1" ht="31.5" customHeight="1">
      <c r="A26" s="76">
        <v>6</v>
      </c>
      <c r="B26" s="74" t="s">
        <v>89</v>
      </c>
      <c r="C26" s="88"/>
      <c r="D26" s="88"/>
      <c r="E26" s="88"/>
      <c r="F26" s="88"/>
      <c r="G26" s="88"/>
      <c r="H26" s="88"/>
      <c r="I26" s="88"/>
      <c r="J26" s="89"/>
      <c r="K26" s="90">
        <f t="shared" si="4"/>
        <v>0</v>
      </c>
      <c r="L26" s="88">
        <f t="shared" si="5"/>
        <v>0</v>
      </c>
      <c r="M26" s="91">
        <f t="shared" si="6"/>
        <v>0</v>
      </c>
    </row>
    <row r="27" spans="1:13" s="9" customFormat="1" ht="31.5" customHeight="1">
      <c r="A27" s="76">
        <v>7</v>
      </c>
      <c r="B27" s="74" t="s">
        <v>90</v>
      </c>
      <c r="C27" s="88"/>
      <c r="D27" s="88"/>
      <c r="E27" s="88"/>
      <c r="F27" s="88">
        <v>1</v>
      </c>
      <c r="G27" s="88"/>
      <c r="H27" s="88"/>
      <c r="I27" s="88"/>
      <c r="J27" s="89"/>
      <c r="K27" s="90">
        <f t="shared" si="4"/>
        <v>0</v>
      </c>
      <c r="L27" s="88">
        <f t="shared" si="5"/>
        <v>1</v>
      </c>
      <c r="M27" s="91">
        <f t="shared" si="6"/>
        <v>1</v>
      </c>
    </row>
    <row r="28" spans="1:13" s="9" customFormat="1" ht="32.25" customHeight="1" thickBot="1">
      <c r="A28" s="77">
        <v>8</v>
      </c>
      <c r="B28" s="78" t="s">
        <v>34</v>
      </c>
      <c r="C28" s="86"/>
      <c r="D28" s="86"/>
      <c r="E28" s="86"/>
      <c r="F28" s="86"/>
      <c r="G28" s="86"/>
      <c r="H28" s="86"/>
      <c r="I28" s="86"/>
      <c r="J28" s="87"/>
      <c r="K28" s="92">
        <f t="shared" si="4"/>
        <v>0</v>
      </c>
      <c r="L28" s="86">
        <f t="shared" si="5"/>
        <v>0</v>
      </c>
      <c r="M28" s="290">
        <f t="shared" si="6"/>
        <v>0</v>
      </c>
    </row>
    <row r="29" spans="1:13" s="10" customFormat="1" ht="21.75" customHeight="1" thickBot="1">
      <c r="A29" s="79"/>
      <c r="B29" s="80" t="s">
        <v>132</v>
      </c>
      <c r="C29" s="93">
        <f>SUM(C21:C28)</f>
        <v>0</v>
      </c>
      <c r="D29" s="93">
        <f t="shared" ref="D29:J29" si="7">SUM(D21:D28)</f>
        <v>3</v>
      </c>
      <c r="E29" s="93">
        <f t="shared" si="7"/>
        <v>0</v>
      </c>
      <c r="F29" s="93">
        <f t="shared" si="7"/>
        <v>2</v>
      </c>
      <c r="G29" s="93">
        <f t="shared" si="7"/>
        <v>0</v>
      </c>
      <c r="H29" s="93">
        <f t="shared" si="7"/>
        <v>0</v>
      </c>
      <c r="I29" s="93">
        <f t="shared" si="7"/>
        <v>0</v>
      </c>
      <c r="J29" s="94">
        <f t="shared" si="7"/>
        <v>0</v>
      </c>
      <c r="K29" s="100">
        <f t="shared" si="4"/>
        <v>0</v>
      </c>
      <c r="L29" s="101">
        <f t="shared" si="5"/>
        <v>5</v>
      </c>
      <c r="M29" s="106">
        <f t="shared" si="6"/>
        <v>5</v>
      </c>
    </row>
    <row r="30" spans="1:13" s="9" customFormat="1" ht="21.75" customHeight="1" thickBot="1">
      <c r="A30" s="796" t="s">
        <v>41</v>
      </c>
      <c r="B30" s="797"/>
      <c r="C30" s="797"/>
      <c r="D30" s="797"/>
      <c r="E30" s="797"/>
      <c r="F30" s="797"/>
      <c r="G30" s="797"/>
      <c r="H30" s="797"/>
      <c r="I30" s="797"/>
      <c r="J30" s="797"/>
      <c r="K30" s="797"/>
      <c r="L30" s="797"/>
      <c r="M30" s="798"/>
    </row>
    <row r="31" spans="1:13" s="9" customFormat="1" ht="35.25" customHeight="1">
      <c r="A31" s="81">
        <v>1</v>
      </c>
      <c r="B31" s="82" t="s">
        <v>42</v>
      </c>
      <c r="C31" s="97"/>
      <c r="D31" s="97"/>
      <c r="E31" s="97"/>
      <c r="F31" s="97">
        <v>1</v>
      </c>
      <c r="G31" s="97"/>
      <c r="H31" s="97"/>
      <c r="I31" s="97"/>
      <c r="J31" s="97"/>
      <c r="K31" s="90">
        <f t="shared" ref="K31:K42" si="8">C31+E31+G31+I31</f>
        <v>0</v>
      </c>
      <c r="L31" s="88">
        <f t="shared" ref="L31:L42" si="9">D31+F31+H31+J31</f>
        <v>1</v>
      </c>
      <c r="M31" s="106">
        <f t="shared" ref="M31:M43" si="10">K31+L31</f>
        <v>1</v>
      </c>
    </row>
    <row r="32" spans="1:13" s="9" customFormat="1" ht="35.25" customHeight="1">
      <c r="A32" s="76">
        <v>2</v>
      </c>
      <c r="B32" s="74" t="s">
        <v>81</v>
      </c>
      <c r="C32" s="88"/>
      <c r="D32" s="88"/>
      <c r="E32" s="88"/>
      <c r="F32" s="88"/>
      <c r="G32" s="88"/>
      <c r="H32" s="88"/>
      <c r="I32" s="88"/>
      <c r="J32" s="88"/>
      <c r="K32" s="90">
        <f t="shared" si="8"/>
        <v>0</v>
      </c>
      <c r="L32" s="88">
        <f t="shared" si="9"/>
        <v>0</v>
      </c>
      <c r="M32" s="91">
        <f t="shared" si="10"/>
        <v>0</v>
      </c>
    </row>
    <row r="33" spans="1:13" s="9" customFormat="1" ht="35.25" customHeight="1">
      <c r="A33" s="76">
        <v>3</v>
      </c>
      <c r="B33" s="74" t="s">
        <v>43</v>
      </c>
      <c r="C33" s="88"/>
      <c r="D33" s="88"/>
      <c r="E33" s="88"/>
      <c r="F33" s="88"/>
      <c r="G33" s="88"/>
      <c r="H33" s="88"/>
      <c r="I33" s="88"/>
      <c r="J33" s="88"/>
      <c r="K33" s="90">
        <f t="shared" si="8"/>
        <v>0</v>
      </c>
      <c r="L33" s="88">
        <f t="shared" si="9"/>
        <v>0</v>
      </c>
      <c r="M33" s="91">
        <f t="shared" si="10"/>
        <v>0</v>
      </c>
    </row>
    <row r="34" spans="1:13" s="9" customFormat="1" ht="35.25" customHeight="1">
      <c r="A34" s="76">
        <v>4</v>
      </c>
      <c r="B34" s="74" t="s">
        <v>44</v>
      </c>
      <c r="C34" s="88"/>
      <c r="D34" s="88"/>
      <c r="E34" s="88"/>
      <c r="F34" s="88"/>
      <c r="G34" s="88"/>
      <c r="H34" s="88"/>
      <c r="I34" s="88"/>
      <c r="J34" s="88"/>
      <c r="K34" s="90">
        <f t="shared" si="8"/>
        <v>0</v>
      </c>
      <c r="L34" s="88">
        <f t="shared" si="9"/>
        <v>0</v>
      </c>
      <c r="M34" s="91">
        <f t="shared" si="10"/>
        <v>0</v>
      </c>
    </row>
    <row r="35" spans="1:13" s="9" customFormat="1" ht="35.25" customHeight="1">
      <c r="A35" s="76">
        <v>5</v>
      </c>
      <c r="B35" s="74" t="s">
        <v>45</v>
      </c>
      <c r="C35" s="88"/>
      <c r="D35" s="88"/>
      <c r="E35" s="88">
        <v>1</v>
      </c>
      <c r="F35" s="88"/>
      <c r="G35" s="88"/>
      <c r="H35" s="88"/>
      <c r="I35" s="88"/>
      <c r="J35" s="88"/>
      <c r="K35" s="90">
        <f t="shared" si="8"/>
        <v>1</v>
      </c>
      <c r="L35" s="88">
        <f t="shared" si="9"/>
        <v>0</v>
      </c>
      <c r="M35" s="91">
        <f t="shared" si="10"/>
        <v>1</v>
      </c>
    </row>
    <row r="36" spans="1:13" s="9" customFormat="1" ht="35.25" customHeight="1">
      <c r="A36" s="76">
        <v>6</v>
      </c>
      <c r="B36" s="74" t="s">
        <v>46</v>
      </c>
      <c r="C36" s="88"/>
      <c r="D36" s="88"/>
      <c r="E36" s="88"/>
      <c r="F36" s="88"/>
      <c r="G36" s="88"/>
      <c r="H36" s="88"/>
      <c r="I36" s="88"/>
      <c r="J36" s="88"/>
      <c r="K36" s="90">
        <f t="shared" si="8"/>
        <v>0</v>
      </c>
      <c r="L36" s="88">
        <f t="shared" si="9"/>
        <v>0</v>
      </c>
      <c r="M36" s="91">
        <f t="shared" si="10"/>
        <v>0</v>
      </c>
    </row>
    <row r="37" spans="1:13" s="9" customFormat="1" ht="35.25" customHeight="1">
      <c r="A37" s="76">
        <v>7</v>
      </c>
      <c r="B37" s="74" t="s">
        <v>47</v>
      </c>
      <c r="C37" s="88"/>
      <c r="D37" s="88"/>
      <c r="E37" s="88"/>
      <c r="F37" s="88"/>
      <c r="G37" s="88"/>
      <c r="H37" s="88"/>
      <c r="I37" s="88"/>
      <c r="J37" s="88"/>
      <c r="K37" s="90">
        <f t="shared" si="8"/>
        <v>0</v>
      </c>
      <c r="L37" s="88">
        <f t="shared" si="9"/>
        <v>0</v>
      </c>
      <c r="M37" s="91">
        <f t="shared" si="10"/>
        <v>0</v>
      </c>
    </row>
    <row r="38" spans="1:13" s="9" customFormat="1" ht="35.25" customHeight="1">
      <c r="A38" s="76">
        <v>8</v>
      </c>
      <c r="B38" s="74" t="s">
        <v>82</v>
      </c>
      <c r="C38" s="88"/>
      <c r="D38" s="88"/>
      <c r="E38" s="88"/>
      <c r="F38" s="88"/>
      <c r="G38" s="88"/>
      <c r="H38" s="88"/>
      <c r="I38" s="88"/>
      <c r="J38" s="88"/>
      <c r="K38" s="90">
        <f t="shared" si="8"/>
        <v>0</v>
      </c>
      <c r="L38" s="88">
        <f t="shared" si="9"/>
        <v>0</v>
      </c>
      <c r="M38" s="91">
        <f t="shared" si="10"/>
        <v>0</v>
      </c>
    </row>
    <row r="39" spans="1:13" s="9" customFormat="1" ht="35.25" customHeight="1">
      <c r="A39" s="76">
        <v>9</v>
      </c>
      <c r="B39" s="74" t="s">
        <v>48</v>
      </c>
      <c r="C39" s="88"/>
      <c r="D39" s="88"/>
      <c r="E39" s="88">
        <v>1</v>
      </c>
      <c r="F39" s="88"/>
      <c r="G39" s="88"/>
      <c r="H39" s="88"/>
      <c r="I39" s="88"/>
      <c r="J39" s="88"/>
      <c r="K39" s="90">
        <f t="shared" si="8"/>
        <v>1</v>
      </c>
      <c r="L39" s="88">
        <f t="shared" si="9"/>
        <v>0</v>
      </c>
      <c r="M39" s="91">
        <f t="shared" si="10"/>
        <v>1</v>
      </c>
    </row>
    <row r="40" spans="1:13" s="9" customFormat="1" ht="35.25" customHeight="1">
      <c r="A40" s="76">
        <v>10</v>
      </c>
      <c r="B40" s="74" t="s">
        <v>49</v>
      </c>
      <c r="C40" s="88"/>
      <c r="D40" s="88"/>
      <c r="E40" s="88"/>
      <c r="F40" s="88"/>
      <c r="G40" s="88"/>
      <c r="H40" s="88"/>
      <c r="I40" s="88"/>
      <c r="J40" s="88"/>
      <c r="K40" s="90">
        <f t="shared" si="8"/>
        <v>0</v>
      </c>
      <c r="L40" s="88">
        <f t="shared" si="9"/>
        <v>0</v>
      </c>
      <c r="M40" s="91">
        <f t="shared" si="10"/>
        <v>0</v>
      </c>
    </row>
    <row r="41" spans="1:13" s="9" customFormat="1" ht="35.25" customHeight="1">
      <c r="A41" s="76">
        <v>11</v>
      </c>
      <c r="B41" s="74" t="s">
        <v>50</v>
      </c>
      <c r="C41" s="88"/>
      <c r="D41" s="88"/>
      <c r="E41" s="88"/>
      <c r="F41" s="88"/>
      <c r="G41" s="88"/>
      <c r="H41" s="88"/>
      <c r="I41" s="88"/>
      <c r="J41" s="88"/>
      <c r="K41" s="90">
        <f t="shared" si="8"/>
        <v>0</v>
      </c>
      <c r="L41" s="88">
        <f t="shared" si="9"/>
        <v>0</v>
      </c>
      <c r="M41" s="91">
        <f t="shared" si="10"/>
        <v>0</v>
      </c>
    </row>
    <row r="42" spans="1:13" s="9" customFormat="1" ht="35.25" customHeight="1" thickBot="1">
      <c r="A42" s="77">
        <v>12</v>
      </c>
      <c r="B42" s="78" t="s">
        <v>51</v>
      </c>
      <c r="C42" s="86"/>
      <c r="D42" s="86"/>
      <c r="E42" s="86"/>
      <c r="F42" s="86"/>
      <c r="G42" s="86"/>
      <c r="H42" s="86"/>
      <c r="I42" s="86"/>
      <c r="J42" s="86"/>
      <c r="K42" s="92">
        <f t="shared" si="8"/>
        <v>0</v>
      </c>
      <c r="L42" s="86">
        <f t="shared" si="9"/>
        <v>0</v>
      </c>
      <c r="M42" s="103">
        <f t="shared" si="10"/>
        <v>0</v>
      </c>
    </row>
    <row r="43" spans="1:13" s="10" customFormat="1" ht="18.75" customHeight="1" thickBot="1">
      <c r="A43" s="79"/>
      <c r="B43" s="80" t="s">
        <v>133</v>
      </c>
      <c r="C43" s="93">
        <f t="shared" ref="C43:L43" si="11">SUM(C31:C42)</f>
        <v>0</v>
      </c>
      <c r="D43" s="93">
        <f t="shared" si="11"/>
        <v>0</v>
      </c>
      <c r="E43" s="93">
        <f t="shared" si="11"/>
        <v>2</v>
      </c>
      <c r="F43" s="93">
        <f t="shared" si="11"/>
        <v>1</v>
      </c>
      <c r="G43" s="93">
        <f t="shared" si="11"/>
        <v>0</v>
      </c>
      <c r="H43" s="93">
        <f t="shared" si="11"/>
        <v>0</v>
      </c>
      <c r="I43" s="93">
        <f t="shared" si="11"/>
        <v>0</v>
      </c>
      <c r="J43" s="94">
        <f t="shared" si="11"/>
        <v>0</v>
      </c>
      <c r="K43" s="95">
        <f t="shared" si="11"/>
        <v>2</v>
      </c>
      <c r="L43" s="93">
        <f t="shared" si="11"/>
        <v>1</v>
      </c>
      <c r="M43" s="106">
        <f t="shared" si="10"/>
        <v>3</v>
      </c>
    </row>
    <row r="44" spans="1:13" ht="21.75" customHeight="1">
      <c r="A44" s="800" t="s">
        <v>3</v>
      </c>
      <c r="B44" s="802" t="s">
        <v>2</v>
      </c>
      <c r="C44" s="784" t="s">
        <v>30</v>
      </c>
      <c r="D44" s="784"/>
      <c r="E44" s="784" t="s">
        <v>31</v>
      </c>
      <c r="F44" s="784"/>
      <c r="G44" s="784" t="s">
        <v>32</v>
      </c>
      <c r="H44" s="784"/>
      <c r="I44" s="784" t="s">
        <v>8</v>
      </c>
      <c r="J44" s="785"/>
      <c r="K44" s="786" t="s">
        <v>26</v>
      </c>
      <c r="L44" s="787"/>
      <c r="M44" s="788"/>
    </row>
    <row r="45" spans="1:13" s="9" customFormat="1" ht="35.25" customHeight="1" thickBot="1">
      <c r="A45" s="801"/>
      <c r="B45" s="803"/>
      <c r="C45" s="86" t="s">
        <v>184</v>
      </c>
      <c r="D45" s="123" t="s">
        <v>1</v>
      </c>
      <c r="E45" s="86" t="s">
        <v>184</v>
      </c>
      <c r="F45" s="123" t="s">
        <v>1</v>
      </c>
      <c r="G45" s="86" t="s">
        <v>184</v>
      </c>
      <c r="H45" s="123" t="s">
        <v>1</v>
      </c>
      <c r="I45" s="86" t="s">
        <v>184</v>
      </c>
      <c r="J45" s="124" t="s">
        <v>1</v>
      </c>
      <c r="K45" s="122" t="s">
        <v>184</v>
      </c>
      <c r="L45" s="121" t="s">
        <v>1</v>
      </c>
      <c r="M45" s="120" t="s">
        <v>29</v>
      </c>
    </row>
    <row r="46" spans="1:13" s="9" customFormat="1" ht="26.25" customHeight="1" thickBot="1">
      <c r="A46" s="796" t="s">
        <v>52</v>
      </c>
      <c r="B46" s="797"/>
      <c r="C46" s="797"/>
      <c r="D46" s="797"/>
      <c r="E46" s="797"/>
      <c r="F46" s="797"/>
      <c r="G46" s="797"/>
      <c r="H46" s="797"/>
      <c r="I46" s="797"/>
      <c r="J46" s="797"/>
      <c r="K46" s="797"/>
      <c r="L46" s="797"/>
      <c r="M46" s="798"/>
    </row>
    <row r="47" spans="1:13" s="9" customFormat="1" ht="22.5" customHeight="1">
      <c r="A47" s="81">
        <v>1</v>
      </c>
      <c r="B47" s="82" t="s">
        <v>53</v>
      </c>
      <c r="C47" s="97">
        <v>1</v>
      </c>
      <c r="D47" s="97"/>
      <c r="E47" s="97"/>
      <c r="F47" s="97"/>
      <c r="G47" s="97"/>
      <c r="H47" s="97"/>
      <c r="I47" s="97"/>
      <c r="J47" s="98"/>
      <c r="K47" s="286">
        <f t="shared" ref="K47:K56" si="12">C47+E47+G47+I47</f>
        <v>1</v>
      </c>
      <c r="L47" s="287">
        <f t="shared" ref="L47:L56" si="13">D47+F47+H47+J47</f>
        <v>0</v>
      </c>
      <c r="M47" s="288">
        <f>K47+L47</f>
        <v>1</v>
      </c>
    </row>
    <row r="48" spans="1:13" s="9" customFormat="1" ht="21" customHeight="1">
      <c r="A48" s="76">
        <v>2</v>
      </c>
      <c r="B48" s="74" t="s">
        <v>54</v>
      </c>
      <c r="C48" s="88">
        <v>1</v>
      </c>
      <c r="D48" s="88"/>
      <c r="E48" s="88"/>
      <c r="F48" s="88"/>
      <c r="G48" s="88"/>
      <c r="H48" s="88"/>
      <c r="I48" s="88"/>
      <c r="J48" s="89"/>
      <c r="K48" s="90">
        <f t="shared" si="12"/>
        <v>1</v>
      </c>
      <c r="L48" s="291">
        <f t="shared" si="13"/>
        <v>0</v>
      </c>
      <c r="M48" s="91">
        <f t="shared" ref="M48:M56" si="14">K48+L48</f>
        <v>1</v>
      </c>
    </row>
    <row r="49" spans="1:13" s="9" customFormat="1" ht="32.25" customHeight="1">
      <c r="A49" s="76">
        <v>3</v>
      </c>
      <c r="B49" s="74" t="s">
        <v>55</v>
      </c>
      <c r="C49" s="88"/>
      <c r="D49" s="88"/>
      <c r="E49" s="88"/>
      <c r="F49" s="88"/>
      <c r="G49" s="88"/>
      <c r="H49" s="88"/>
      <c r="I49" s="88"/>
      <c r="J49" s="89"/>
      <c r="K49" s="90">
        <f t="shared" si="12"/>
        <v>0</v>
      </c>
      <c r="L49" s="291">
        <f t="shared" si="13"/>
        <v>0</v>
      </c>
      <c r="M49" s="91">
        <f t="shared" si="14"/>
        <v>0</v>
      </c>
    </row>
    <row r="50" spans="1:13" s="9" customFormat="1" ht="33" customHeight="1">
      <c r="A50" s="76">
        <v>4</v>
      </c>
      <c r="B50" s="74" t="s">
        <v>56</v>
      </c>
      <c r="C50" s="88"/>
      <c r="D50" s="88"/>
      <c r="E50" s="88"/>
      <c r="F50" s="88"/>
      <c r="G50" s="88"/>
      <c r="H50" s="88"/>
      <c r="I50" s="88"/>
      <c r="J50" s="89"/>
      <c r="K50" s="90">
        <f t="shared" si="12"/>
        <v>0</v>
      </c>
      <c r="L50" s="291">
        <f t="shared" si="13"/>
        <v>0</v>
      </c>
      <c r="M50" s="91">
        <f t="shared" si="14"/>
        <v>0</v>
      </c>
    </row>
    <row r="51" spans="1:13" s="9" customFormat="1" ht="33" customHeight="1">
      <c r="A51" s="76">
        <v>5</v>
      </c>
      <c r="B51" s="74" t="s">
        <v>57</v>
      </c>
      <c r="C51" s="88">
        <v>1</v>
      </c>
      <c r="D51" s="88"/>
      <c r="E51" s="88"/>
      <c r="F51" s="88"/>
      <c r="G51" s="88"/>
      <c r="H51" s="88"/>
      <c r="I51" s="88"/>
      <c r="J51" s="89"/>
      <c r="K51" s="90">
        <f t="shared" si="12"/>
        <v>1</v>
      </c>
      <c r="L51" s="291">
        <f t="shared" si="13"/>
        <v>0</v>
      </c>
      <c r="M51" s="91">
        <f t="shared" si="14"/>
        <v>1</v>
      </c>
    </row>
    <row r="52" spans="1:13" s="9" customFormat="1" ht="32.25" customHeight="1">
      <c r="A52" s="76">
        <v>6</v>
      </c>
      <c r="B52" s="74" t="s">
        <v>58</v>
      </c>
      <c r="C52" s="88"/>
      <c r="D52" s="88"/>
      <c r="E52" s="88"/>
      <c r="F52" s="88"/>
      <c r="G52" s="88"/>
      <c r="H52" s="88"/>
      <c r="I52" s="88"/>
      <c r="J52" s="89"/>
      <c r="K52" s="90">
        <f t="shared" si="12"/>
        <v>0</v>
      </c>
      <c r="L52" s="291">
        <f t="shared" si="13"/>
        <v>0</v>
      </c>
      <c r="M52" s="91">
        <f t="shared" si="14"/>
        <v>0</v>
      </c>
    </row>
    <row r="53" spans="1:13" s="9" customFormat="1" ht="33.75" customHeight="1">
      <c r="A53" s="76">
        <v>7</v>
      </c>
      <c r="B53" s="74" t="s">
        <v>91</v>
      </c>
      <c r="C53" s="88"/>
      <c r="D53" s="88"/>
      <c r="E53" s="88"/>
      <c r="F53" s="88"/>
      <c r="G53" s="88"/>
      <c r="H53" s="88"/>
      <c r="I53" s="88"/>
      <c r="J53" s="89"/>
      <c r="K53" s="90">
        <f t="shared" si="12"/>
        <v>0</v>
      </c>
      <c r="L53" s="291">
        <f t="shared" si="13"/>
        <v>0</v>
      </c>
      <c r="M53" s="91">
        <f t="shared" si="14"/>
        <v>0</v>
      </c>
    </row>
    <row r="54" spans="1:13" s="9" customFormat="1" ht="35.25" customHeight="1">
      <c r="A54" s="76">
        <v>8</v>
      </c>
      <c r="B54" s="74" t="s">
        <v>92</v>
      </c>
      <c r="C54" s="88"/>
      <c r="D54" s="88"/>
      <c r="E54" s="88"/>
      <c r="F54" s="88"/>
      <c r="G54" s="88"/>
      <c r="H54" s="88"/>
      <c r="I54" s="88"/>
      <c r="J54" s="89"/>
      <c r="K54" s="90">
        <f t="shared" si="12"/>
        <v>0</v>
      </c>
      <c r="L54" s="291">
        <f t="shared" si="13"/>
        <v>0</v>
      </c>
      <c r="M54" s="91">
        <f t="shared" si="14"/>
        <v>0</v>
      </c>
    </row>
    <row r="55" spans="1:13" s="9" customFormat="1" ht="35.25" customHeight="1">
      <c r="A55" s="76">
        <v>9</v>
      </c>
      <c r="B55" s="74" t="s">
        <v>93</v>
      </c>
      <c r="C55" s="88"/>
      <c r="D55" s="88"/>
      <c r="E55" s="88"/>
      <c r="F55" s="88"/>
      <c r="G55" s="88"/>
      <c r="H55" s="88"/>
      <c r="I55" s="88"/>
      <c r="J55" s="89"/>
      <c r="K55" s="90">
        <f t="shared" si="12"/>
        <v>0</v>
      </c>
      <c r="L55" s="291">
        <f t="shared" si="13"/>
        <v>0</v>
      </c>
      <c r="M55" s="91">
        <f t="shared" si="14"/>
        <v>0</v>
      </c>
    </row>
    <row r="56" spans="1:13" s="9" customFormat="1" ht="35.25" customHeight="1" thickBot="1">
      <c r="A56" s="77">
        <v>10</v>
      </c>
      <c r="B56" s="78" t="s">
        <v>64</v>
      </c>
      <c r="C56" s="86"/>
      <c r="D56" s="86"/>
      <c r="E56" s="86"/>
      <c r="F56" s="86"/>
      <c r="G56" s="86"/>
      <c r="H56" s="86"/>
      <c r="I56" s="86"/>
      <c r="J56" s="87"/>
      <c r="K56" s="99">
        <f t="shared" si="12"/>
        <v>0</v>
      </c>
      <c r="L56" s="289">
        <f t="shared" si="13"/>
        <v>0</v>
      </c>
      <c r="M56" s="290">
        <f t="shared" si="14"/>
        <v>0</v>
      </c>
    </row>
    <row r="57" spans="1:13" s="11" customFormat="1" ht="21" customHeight="1" thickBot="1">
      <c r="A57" s="107"/>
      <c r="B57" s="108" t="s">
        <v>4</v>
      </c>
      <c r="C57" s="109">
        <f>SUM(C47:C56)</f>
        <v>3</v>
      </c>
      <c r="D57" s="109">
        <f t="shared" ref="D57:J57" si="15">SUM(D47:D56)</f>
        <v>0</v>
      </c>
      <c r="E57" s="109">
        <f t="shared" si="15"/>
        <v>0</v>
      </c>
      <c r="F57" s="109">
        <f t="shared" si="15"/>
        <v>0</v>
      </c>
      <c r="G57" s="109">
        <f t="shared" si="15"/>
        <v>0</v>
      </c>
      <c r="H57" s="109">
        <f t="shared" si="15"/>
        <v>0</v>
      </c>
      <c r="I57" s="109">
        <f t="shared" si="15"/>
        <v>0</v>
      </c>
      <c r="J57" s="110">
        <f t="shared" si="15"/>
        <v>0</v>
      </c>
      <c r="K57" s="95">
        <f>SUM(K47:K56)</f>
        <v>3</v>
      </c>
      <c r="L57" s="93">
        <f>SUM(L47:L56)</f>
        <v>0</v>
      </c>
      <c r="M57" s="96">
        <f t="shared" ref="M57" si="16">K57+L57</f>
        <v>3</v>
      </c>
    </row>
    <row r="58" spans="1:13" s="9" customFormat="1" ht="26.25" customHeight="1" thickBot="1">
      <c r="A58" s="806" t="s">
        <v>59</v>
      </c>
      <c r="B58" s="807"/>
      <c r="C58" s="807"/>
      <c r="D58" s="807"/>
      <c r="E58" s="807"/>
      <c r="F58" s="807"/>
      <c r="G58" s="807"/>
      <c r="H58" s="807"/>
      <c r="I58" s="807"/>
      <c r="J58" s="807"/>
      <c r="K58" s="807"/>
      <c r="L58" s="807"/>
      <c r="M58" s="808"/>
    </row>
    <row r="59" spans="1:13" s="9" customFormat="1" ht="24" customHeight="1">
      <c r="A59" s="111">
        <v>1</v>
      </c>
      <c r="B59" s="112" t="s">
        <v>197</v>
      </c>
      <c r="C59" s="105">
        <v>1</v>
      </c>
      <c r="D59" s="105"/>
      <c r="E59" s="105"/>
      <c r="F59" s="105"/>
      <c r="G59" s="105"/>
      <c r="H59" s="105"/>
      <c r="I59" s="105"/>
      <c r="J59" s="115"/>
      <c r="K59" s="104">
        <f t="shared" ref="K59:L66" si="17">C59+E59+G59+I59</f>
        <v>1</v>
      </c>
      <c r="L59" s="105">
        <f t="shared" si="17"/>
        <v>0</v>
      </c>
      <c r="M59" s="106">
        <f t="shared" ref="M59:M81" si="18">K59+L59</f>
        <v>1</v>
      </c>
    </row>
    <row r="60" spans="1:13" s="9" customFormat="1" ht="21.75" customHeight="1">
      <c r="A60" s="76">
        <v>2</v>
      </c>
      <c r="B60" s="74" t="s">
        <v>198</v>
      </c>
      <c r="C60" s="88">
        <v>1</v>
      </c>
      <c r="D60" s="88"/>
      <c r="E60" s="88"/>
      <c r="F60" s="88"/>
      <c r="G60" s="88"/>
      <c r="H60" s="88"/>
      <c r="I60" s="88"/>
      <c r="J60" s="89"/>
      <c r="K60" s="90">
        <f t="shared" si="17"/>
        <v>1</v>
      </c>
      <c r="L60" s="88">
        <f t="shared" si="17"/>
        <v>0</v>
      </c>
      <c r="M60" s="91">
        <f t="shared" si="18"/>
        <v>1</v>
      </c>
    </row>
    <row r="61" spans="1:13" s="9" customFormat="1" ht="22.5" customHeight="1">
      <c r="A61" s="76">
        <v>3</v>
      </c>
      <c r="B61" s="74" t="s">
        <v>199</v>
      </c>
      <c r="C61" s="88">
        <v>1</v>
      </c>
      <c r="D61" s="88">
        <v>1</v>
      </c>
      <c r="E61" s="88"/>
      <c r="F61" s="88">
        <v>1</v>
      </c>
      <c r="G61" s="88"/>
      <c r="H61" s="88"/>
      <c r="I61" s="88"/>
      <c r="J61" s="89"/>
      <c r="K61" s="90">
        <f t="shared" si="17"/>
        <v>1</v>
      </c>
      <c r="L61" s="88">
        <f t="shared" si="17"/>
        <v>2</v>
      </c>
      <c r="M61" s="91">
        <f t="shared" si="18"/>
        <v>3</v>
      </c>
    </row>
    <row r="62" spans="1:13" s="9" customFormat="1" ht="23.25" customHeight="1">
      <c r="A62" s="76">
        <v>4</v>
      </c>
      <c r="B62" s="74" t="s">
        <v>200</v>
      </c>
      <c r="C62" s="88"/>
      <c r="D62" s="88"/>
      <c r="E62" s="88"/>
      <c r="F62" s="88"/>
      <c r="G62" s="88"/>
      <c r="H62" s="88"/>
      <c r="I62" s="88"/>
      <c r="J62" s="89"/>
      <c r="K62" s="90">
        <f t="shared" si="17"/>
        <v>0</v>
      </c>
      <c r="L62" s="88">
        <f t="shared" si="17"/>
        <v>0</v>
      </c>
      <c r="M62" s="91">
        <f t="shared" si="18"/>
        <v>0</v>
      </c>
    </row>
    <row r="63" spans="1:13" s="9" customFormat="1" ht="22.5" customHeight="1">
      <c r="A63" s="76">
        <v>5</v>
      </c>
      <c r="B63" s="74" t="s">
        <v>201</v>
      </c>
      <c r="C63" s="88">
        <v>1</v>
      </c>
      <c r="D63" s="88"/>
      <c r="E63" s="88"/>
      <c r="F63" s="88"/>
      <c r="G63" s="88"/>
      <c r="H63" s="88"/>
      <c r="I63" s="88"/>
      <c r="J63" s="89"/>
      <c r="K63" s="90">
        <f t="shared" si="17"/>
        <v>1</v>
      </c>
      <c r="L63" s="88">
        <f t="shared" si="17"/>
        <v>0</v>
      </c>
      <c r="M63" s="91">
        <f t="shared" si="18"/>
        <v>1</v>
      </c>
    </row>
    <row r="64" spans="1:13" s="9" customFormat="1" ht="23.25" customHeight="1">
      <c r="A64" s="76">
        <v>6</v>
      </c>
      <c r="B64" s="74" t="s">
        <v>202</v>
      </c>
      <c r="C64" s="88">
        <v>1</v>
      </c>
      <c r="D64" s="88"/>
      <c r="E64" s="88"/>
      <c r="F64" s="88"/>
      <c r="G64" s="88"/>
      <c r="H64" s="88"/>
      <c r="I64" s="88"/>
      <c r="J64" s="89"/>
      <c r="K64" s="90">
        <f t="shared" si="17"/>
        <v>1</v>
      </c>
      <c r="L64" s="88">
        <f t="shared" si="17"/>
        <v>0</v>
      </c>
      <c r="M64" s="91">
        <f t="shared" si="18"/>
        <v>1</v>
      </c>
    </row>
    <row r="65" spans="1:13" s="9" customFormat="1" ht="24.75" customHeight="1">
      <c r="A65" s="76">
        <v>7</v>
      </c>
      <c r="B65" s="74" t="s">
        <v>203</v>
      </c>
      <c r="C65" s="88"/>
      <c r="D65" s="88"/>
      <c r="E65" s="88"/>
      <c r="F65" s="88"/>
      <c r="G65" s="88"/>
      <c r="H65" s="88"/>
      <c r="I65" s="88"/>
      <c r="J65" s="89"/>
      <c r="K65" s="90">
        <f t="shared" si="17"/>
        <v>0</v>
      </c>
      <c r="L65" s="88">
        <f t="shared" si="17"/>
        <v>0</v>
      </c>
      <c r="M65" s="91">
        <f t="shared" si="18"/>
        <v>0</v>
      </c>
    </row>
    <row r="66" spans="1:13" s="9" customFormat="1" ht="21.75" customHeight="1">
      <c r="A66" s="76">
        <v>8</v>
      </c>
      <c r="B66" s="74" t="s">
        <v>204</v>
      </c>
      <c r="C66" s="88"/>
      <c r="D66" s="88"/>
      <c r="E66" s="88"/>
      <c r="F66" s="88"/>
      <c r="G66" s="88"/>
      <c r="H66" s="88"/>
      <c r="I66" s="88"/>
      <c r="J66" s="89"/>
      <c r="K66" s="90">
        <f t="shared" si="17"/>
        <v>0</v>
      </c>
      <c r="L66" s="88">
        <f t="shared" si="17"/>
        <v>0</v>
      </c>
      <c r="M66" s="91">
        <f t="shared" si="18"/>
        <v>0</v>
      </c>
    </row>
    <row r="67" spans="1:13" s="9" customFormat="1" ht="24.75" customHeight="1">
      <c r="A67" s="76">
        <v>9</v>
      </c>
      <c r="B67" s="74" t="s">
        <v>205</v>
      </c>
      <c r="C67" s="88">
        <v>1</v>
      </c>
      <c r="D67" s="88"/>
      <c r="E67" s="88"/>
      <c r="F67" s="88"/>
      <c r="G67" s="88"/>
      <c r="H67" s="88"/>
      <c r="I67" s="88"/>
      <c r="J67" s="89"/>
      <c r="K67" s="90">
        <f t="shared" ref="K67:K84" si="19">C67+E67+G67+I67</f>
        <v>1</v>
      </c>
      <c r="L67" s="88">
        <f t="shared" ref="L67:L84" si="20">D67+F67+H67+J67</f>
        <v>0</v>
      </c>
      <c r="M67" s="91">
        <f t="shared" si="18"/>
        <v>1</v>
      </c>
    </row>
    <row r="68" spans="1:13" s="9" customFormat="1" ht="24" customHeight="1">
      <c r="A68" s="76">
        <v>10</v>
      </c>
      <c r="B68" s="74" t="s">
        <v>206</v>
      </c>
      <c r="C68" s="88"/>
      <c r="D68" s="88"/>
      <c r="E68" s="88"/>
      <c r="F68" s="88"/>
      <c r="G68" s="88"/>
      <c r="H68" s="88"/>
      <c r="I68" s="88"/>
      <c r="J68" s="89"/>
      <c r="K68" s="90">
        <f t="shared" si="19"/>
        <v>0</v>
      </c>
      <c r="L68" s="88">
        <f t="shared" si="20"/>
        <v>0</v>
      </c>
      <c r="M68" s="91">
        <f t="shared" si="18"/>
        <v>0</v>
      </c>
    </row>
    <row r="69" spans="1:13" s="9" customFormat="1" ht="21.75" customHeight="1">
      <c r="A69" s="76">
        <v>11</v>
      </c>
      <c r="B69" s="74" t="s">
        <v>207</v>
      </c>
      <c r="C69" s="88"/>
      <c r="D69" s="88"/>
      <c r="E69" s="88"/>
      <c r="F69" s="88"/>
      <c r="G69" s="88"/>
      <c r="H69" s="88"/>
      <c r="I69" s="88"/>
      <c r="J69" s="89"/>
      <c r="K69" s="90">
        <f t="shared" si="19"/>
        <v>0</v>
      </c>
      <c r="L69" s="88">
        <f t="shared" si="20"/>
        <v>0</v>
      </c>
      <c r="M69" s="91">
        <f t="shared" si="18"/>
        <v>0</v>
      </c>
    </row>
    <row r="70" spans="1:13" s="9" customFormat="1" ht="22.5" customHeight="1">
      <c r="A70" s="76">
        <v>12</v>
      </c>
      <c r="B70" s="74" t="s">
        <v>208</v>
      </c>
      <c r="C70" s="88"/>
      <c r="D70" s="88"/>
      <c r="E70" s="88"/>
      <c r="F70" s="88"/>
      <c r="G70" s="88"/>
      <c r="H70" s="88"/>
      <c r="I70" s="88"/>
      <c r="J70" s="89"/>
      <c r="K70" s="90">
        <f t="shared" si="19"/>
        <v>0</v>
      </c>
      <c r="L70" s="88">
        <f t="shared" si="20"/>
        <v>0</v>
      </c>
      <c r="M70" s="91">
        <f t="shared" si="18"/>
        <v>0</v>
      </c>
    </row>
    <row r="71" spans="1:13" s="9" customFormat="1" ht="24.75" customHeight="1">
      <c r="A71" s="76">
        <v>13</v>
      </c>
      <c r="B71" s="74" t="s">
        <v>209</v>
      </c>
      <c r="C71" s="88"/>
      <c r="D71" s="88"/>
      <c r="E71" s="88"/>
      <c r="F71" s="88"/>
      <c r="G71" s="88"/>
      <c r="H71" s="88"/>
      <c r="I71" s="88"/>
      <c r="J71" s="89"/>
      <c r="K71" s="90">
        <f t="shared" si="19"/>
        <v>0</v>
      </c>
      <c r="L71" s="88">
        <f t="shared" si="20"/>
        <v>0</v>
      </c>
      <c r="M71" s="91">
        <f t="shared" si="18"/>
        <v>0</v>
      </c>
    </row>
    <row r="72" spans="1:13" s="9" customFormat="1" ht="24" customHeight="1">
      <c r="A72" s="76">
        <v>14</v>
      </c>
      <c r="B72" s="74" t="s">
        <v>210</v>
      </c>
      <c r="C72" s="88">
        <v>1</v>
      </c>
      <c r="D72" s="88"/>
      <c r="E72" s="88"/>
      <c r="F72" s="88"/>
      <c r="G72" s="88"/>
      <c r="H72" s="88"/>
      <c r="I72" s="88"/>
      <c r="J72" s="89"/>
      <c r="K72" s="90">
        <f t="shared" si="19"/>
        <v>1</v>
      </c>
      <c r="L72" s="88">
        <f t="shared" si="20"/>
        <v>0</v>
      </c>
      <c r="M72" s="91">
        <f t="shared" si="18"/>
        <v>1</v>
      </c>
    </row>
    <row r="73" spans="1:13" s="9" customFormat="1" ht="23.25" customHeight="1">
      <c r="A73" s="76">
        <v>15</v>
      </c>
      <c r="B73" s="74" t="s">
        <v>211</v>
      </c>
      <c r="C73" s="88"/>
      <c r="D73" s="88"/>
      <c r="E73" s="88"/>
      <c r="F73" s="88"/>
      <c r="G73" s="88"/>
      <c r="H73" s="88"/>
      <c r="I73" s="88"/>
      <c r="J73" s="89"/>
      <c r="K73" s="90">
        <f t="shared" si="19"/>
        <v>0</v>
      </c>
      <c r="L73" s="88">
        <f t="shared" si="20"/>
        <v>0</v>
      </c>
      <c r="M73" s="91">
        <f t="shared" si="18"/>
        <v>0</v>
      </c>
    </row>
    <row r="74" spans="1:13" s="9" customFormat="1" ht="22.5" customHeight="1">
      <c r="A74" s="76">
        <v>16</v>
      </c>
      <c r="B74" s="74" t="s">
        <v>212</v>
      </c>
      <c r="C74" s="88"/>
      <c r="D74" s="88"/>
      <c r="E74" s="88"/>
      <c r="F74" s="88">
        <v>1</v>
      </c>
      <c r="G74" s="88"/>
      <c r="H74" s="88"/>
      <c r="I74" s="88"/>
      <c r="J74" s="89"/>
      <c r="K74" s="90">
        <f t="shared" si="19"/>
        <v>0</v>
      </c>
      <c r="L74" s="88">
        <f t="shared" si="20"/>
        <v>1</v>
      </c>
      <c r="M74" s="91">
        <f t="shared" si="18"/>
        <v>1</v>
      </c>
    </row>
    <row r="75" spans="1:13" s="9" customFormat="1" ht="21.75" customHeight="1">
      <c r="A75" s="76">
        <v>17</v>
      </c>
      <c r="B75" s="74" t="s">
        <v>213</v>
      </c>
      <c r="C75" s="88"/>
      <c r="D75" s="88"/>
      <c r="E75" s="88"/>
      <c r="F75" s="88"/>
      <c r="G75" s="88"/>
      <c r="H75" s="88"/>
      <c r="I75" s="88"/>
      <c r="J75" s="89"/>
      <c r="K75" s="90">
        <f t="shared" si="19"/>
        <v>0</v>
      </c>
      <c r="L75" s="88">
        <f t="shared" si="20"/>
        <v>0</v>
      </c>
      <c r="M75" s="91">
        <f t="shared" si="18"/>
        <v>0</v>
      </c>
    </row>
    <row r="76" spans="1:13" s="9" customFormat="1" ht="22.5" customHeight="1">
      <c r="A76" s="76">
        <v>18</v>
      </c>
      <c r="B76" s="74" t="s">
        <v>214</v>
      </c>
      <c r="C76" s="88">
        <v>1</v>
      </c>
      <c r="D76" s="88"/>
      <c r="E76" s="88">
        <v>1</v>
      </c>
      <c r="F76" s="88"/>
      <c r="G76" s="88"/>
      <c r="H76" s="88"/>
      <c r="I76" s="88"/>
      <c r="J76" s="89"/>
      <c r="K76" s="90">
        <f t="shared" si="19"/>
        <v>2</v>
      </c>
      <c r="L76" s="88">
        <f t="shared" si="20"/>
        <v>0</v>
      </c>
      <c r="M76" s="91">
        <f t="shared" si="18"/>
        <v>2</v>
      </c>
    </row>
    <row r="77" spans="1:13" s="9" customFormat="1" ht="22.5" customHeight="1">
      <c r="A77" s="76">
        <v>19</v>
      </c>
      <c r="B77" s="74" t="s">
        <v>215</v>
      </c>
      <c r="C77" s="88"/>
      <c r="D77" s="88"/>
      <c r="E77" s="88"/>
      <c r="F77" s="88"/>
      <c r="G77" s="88"/>
      <c r="H77" s="88"/>
      <c r="I77" s="88"/>
      <c r="J77" s="89"/>
      <c r="K77" s="90">
        <f t="shared" si="19"/>
        <v>0</v>
      </c>
      <c r="L77" s="88">
        <f t="shared" si="20"/>
        <v>0</v>
      </c>
      <c r="M77" s="91">
        <f t="shared" si="18"/>
        <v>0</v>
      </c>
    </row>
    <row r="78" spans="1:13" s="9" customFormat="1" ht="22.5" customHeight="1">
      <c r="A78" s="76">
        <v>20</v>
      </c>
      <c r="B78" s="74" t="s">
        <v>216</v>
      </c>
      <c r="C78" s="88">
        <v>1</v>
      </c>
      <c r="D78" s="88"/>
      <c r="E78" s="88"/>
      <c r="F78" s="88"/>
      <c r="G78" s="88"/>
      <c r="H78" s="88"/>
      <c r="I78" s="88"/>
      <c r="J78" s="89"/>
      <c r="K78" s="90">
        <f t="shared" si="19"/>
        <v>1</v>
      </c>
      <c r="L78" s="88">
        <f t="shared" si="20"/>
        <v>0</v>
      </c>
      <c r="M78" s="91">
        <f t="shared" si="18"/>
        <v>1</v>
      </c>
    </row>
    <row r="79" spans="1:13" s="9" customFormat="1" ht="24.75" customHeight="1">
      <c r="A79" s="76">
        <v>21</v>
      </c>
      <c r="B79" s="74" t="s">
        <v>217</v>
      </c>
      <c r="C79" s="88"/>
      <c r="D79" s="88"/>
      <c r="E79" s="88"/>
      <c r="F79" s="88"/>
      <c r="G79" s="88"/>
      <c r="H79" s="88"/>
      <c r="I79" s="88"/>
      <c r="J79" s="89"/>
      <c r="K79" s="90">
        <f t="shared" si="19"/>
        <v>0</v>
      </c>
      <c r="L79" s="88">
        <f t="shared" si="20"/>
        <v>0</v>
      </c>
      <c r="M79" s="91">
        <f t="shared" si="18"/>
        <v>0</v>
      </c>
    </row>
    <row r="80" spans="1:13" s="9" customFormat="1" ht="22.5" customHeight="1" thickBot="1">
      <c r="A80" s="113">
        <v>22</v>
      </c>
      <c r="B80" s="114" t="s">
        <v>218</v>
      </c>
      <c r="C80" s="102">
        <v>1</v>
      </c>
      <c r="D80" s="102"/>
      <c r="E80" s="102"/>
      <c r="F80" s="102"/>
      <c r="G80" s="102"/>
      <c r="H80" s="102"/>
      <c r="I80" s="102"/>
      <c r="J80" s="116"/>
      <c r="K80" s="117">
        <f t="shared" si="19"/>
        <v>1</v>
      </c>
      <c r="L80" s="102">
        <f t="shared" si="20"/>
        <v>0</v>
      </c>
      <c r="M80" s="103">
        <f t="shared" si="18"/>
        <v>1</v>
      </c>
    </row>
    <row r="81" spans="1:13" s="10" customFormat="1" ht="26.25" customHeight="1" thickBot="1">
      <c r="A81" s="79"/>
      <c r="B81" s="80" t="s">
        <v>134</v>
      </c>
      <c r="C81" s="93">
        <f>SUM(C59:C80)</f>
        <v>10</v>
      </c>
      <c r="D81" s="93">
        <f t="shared" ref="D81:J81" si="21">SUM(D59:D80)</f>
        <v>1</v>
      </c>
      <c r="E81" s="93">
        <f t="shared" si="21"/>
        <v>1</v>
      </c>
      <c r="F81" s="93">
        <f t="shared" si="21"/>
        <v>2</v>
      </c>
      <c r="G81" s="93">
        <f t="shared" si="21"/>
        <v>0</v>
      </c>
      <c r="H81" s="93">
        <f t="shared" si="21"/>
        <v>0</v>
      </c>
      <c r="I81" s="93">
        <f t="shared" si="21"/>
        <v>0</v>
      </c>
      <c r="J81" s="93">
        <f t="shared" si="21"/>
        <v>0</v>
      </c>
      <c r="K81" s="95">
        <f>SUM(K59:K80)</f>
        <v>11</v>
      </c>
      <c r="L81" s="93">
        <f>SUM(L59:L80)</f>
        <v>3</v>
      </c>
      <c r="M81" s="96">
        <f t="shared" si="18"/>
        <v>14</v>
      </c>
    </row>
    <row r="82" spans="1:13" s="9" customFormat="1" ht="26.25" customHeight="1" thickBot="1">
      <c r="A82" s="806" t="s">
        <v>137</v>
      </c>
      <c r="B82" s="807"/>
      <c r="C82" s="807"/>
      <c r="D82" s="807"/>
      <c r="E82" s="807"/>
      <c r="F82" s="807"/>
      <c r="G82" s="807"/>
      <c r="H82" s="807"/>
      <c r="I82" s="807"/>
      <c r="J82" s="807"/>
      <c r="K82" s="807"/>
      <c r="L82" s="807"/>
      <c r="M82" s="808"/>
    </row>
    <row r="83" spans="1:13" s="9" customFormat="1" ht="22.5" customHeight="1">
      <c r="A83" s="111">
        <v>1</v>
      </c>
      <c r="B83" s="112" t="s">
        <v>138</v>
      </c>
      <c r="C83" s="105"/>
      <c r="D83" s="105"/>
      <c r="E83" s="105"/>
      <c r="F83" s="105"/>
      <c r="G83" s="105"/>
      <c r="H83" s="105"/>
      <c r="I83" s="105"/>
      <c r="J83" s="115"/>
      <c r="K83" s="104">
        <f t="shared" si="19"/>
        <v>0</v>
      </c>
      <c r="L83" s="105">
        <f t="shared" si="20"/>
        <v>0</v>
      </c>
      <c r="M83" s="106">
        <f t="shared" ref="M83:M85" si="22">K83+L83</f>
        <v>0</v>
      </c>
    </row>
    <row r="84" spans="1:13" s="9" customFormat="1" ht="22.5" customHeight="1" thickBot="1">
      <c r="A84" s="77">
        <v>2</v>
      </c>
      <c r="B84" s="78" t="s">
        <v>63</v>
      </c>
      <c r="C84" s="86"/>
      <c r="D84" s="86"/>
      <c r="E84" s="86"/>
      <c r="F84" s="86"/>
      <c r="G84" s="86"/>
      <c r="H84" s="86"/>
      <c r="I84" s="86"/>
      <c r="J84" s="87"/>
      <c r="K84" s="92">
        <f t="shared" si="19"/>
        <v>0</v>
      </c>
      <c r="L84" s="86">
        <f t="shared" si="20"/>
        <v>0</v>
      </c>
      <c r="M84" s="103">
        <f t="shared" si="22"/>
        <v>0</v>
      </c>
    </row>
    <row r="85" spans="1:13" s="10" customFormat="1" ht="23.25" customHeight="1" thickBot="1">
      <c r="A85" s="79"/>
      <c r="B85" s="80" t="s">
        <v>136</v>
      </c>
      <c r="C85" s="93">
        <f t="shared" ref="C85:L85" si="23">SUM(C83:C84)</f>
        <v>0</v>
      </c>
      <c r="D85" s="93">
        <f t="shared" si="23"/>
        <v>0</v>
      </c>
      <c r="E85" s="93">
        <f t="shared" si="23"/>
        <v>0</v>
      </c>
      <c r="F85" s="93">
        <f t="shared" si="23"/>
        <v>0</v>
      </c>
      <c r="G85" s="93">
        <f t="shared" si="23"/>
        <v>0</v>
      </c>
      <c r="H85" s="93">
        <f t="shared" si="23"/>
        <v>0</v>
      </c>
      <c r="I85" s="93">
        <f t="shared" si="23"/>
        <v>0</v>
      </c>
      <c r="J85" s="93">
        <f t="shared" si="23"/>
        <v>0</v>
      </c>
      <c r="K85" s="95">
        <f t="shared" si="23"/>
        <v>0</v>
      </c>
      <c r="L85" s="93">
        <f t="shared" si="23"/>
        <v>0</v>
      </c>
      <c r="M85" s="106">
        <f t="shared" si="22"/>
        <v>0</v>
      </c>
    </row>
    <row r="86" spans="1:13" s="10" customFormat="1" ht="23.25" customHeight="1">
      <c r="A86" s="800" t="s">
        <v>3</v>
      </c>
      <c r="B86" s="802" t="s">
        <v>2</v>
      </c>
      <c r="C86" s="784" t="s">
        <v>30</v>
      </c>
      <c r="D86" s="784"/>
      <c r="E86" s="784" t="s">
        <v>31</v>
      </c>
      <c r="F86" s="784"/>
      <c r="G86" s="784" t="s">
        <v>32</v>
      </c>
      <c r="H86" s="784"/>
      <c r="I86" s="784" t="s">
        <v>8</v>
      </c>
      <c r="J86" s="785"/>
      <c r="K86" s="786" t="s">
        <v>26</v>
      </c>
      <c r="L86" s="787"/>
      <c r="M86" s="788"/>
    </row>
    <row r="87" spans="1:13" s="10" customFormat="1" ht="32.25" customHeight="1" thickBot="1">
      <c r="A87" s="801"/>
      <c r="B87" s="803"/>
      <c r="C87" s="86" t="s">
        <v>184</v>
      </c>
      <c r="D87" s="123" t="s">
        <v>1</v>
      </c>
      <c r="E87" s="86" t="s">
        <v>184</v>
      </c>
      <c r="F87" s="123" t="s">
        <v>1</v>
      </c>
      <c r="G87" s="86" t="s">
        <v>184</v>
      </c>
      <c r="H87" s="123" t="s">
        <v>1</v>
      </c>
      <c r="I87" s="86" t="s">
        <v>184</v>
      </c>
      <c r="J87" s="124" t="s">
        <v>1</v>
      </c>
      <c r="K87" s="122" t="s">
        <v>184</v>
      </c>
      <c r="L87" s="121" t="s">
        <v>1</v>
      </c>
      <c r="M87" s="120" t="s">
        <v>29</v>
      </c>
    </row>
    <row r="88" spans="1:13" s="9" customFormat="1" ht="30" customHeight="1" thickBot="1">
      <c r="A88" s="796" t="s">
        <v>98</v>
      </c>
      <c r="B88" s="797"/>
      <c r="C88" s="797"/>
      <c r="D88" s="797"/>
      <c r="E88" s="797"/>
      <c r="F88" s="797"/>
      <c r="G88" s="797"/>
      <c r="H88" s="797"/>
      <c r="I88" s="797"/>
      <c r="J88" s="797"/>
      <c r="K88" s="797"/>
      <c r="L88" s="797"/>
      <c r="M88" s="798"/>
    </row>
    <row r="89" spans="1:13" s="9" customFormat="1" ht="18.75" customHeight="1">
      <c r="A89" s="81">
        <v>1</v>
      </c>
      <c r="B89" s="82" t="s">
        <v>140</v>
      </c>
      <c r="C89" s="97"/>
      <c r="D89" s="97"/>
      <c r="E89" s="97"/>
      <c r="F89" s="97"/>
      <c r="G89" s="97"/>
      <c r="H89" s="97"/>
      <c r="I89" s="97"/>
      <c r="J89" s="98"/>
      <c r="K89" s="104">
        <f t="shared" ref="K89:K114" si="24">C89+E89+G89+I89</f>
        <v>0</v>
      </c>
      <c r="L89" s="105">
        <f t="shared" ref="L89:L114" si="25">D89+F89+H89+J89</f>
        <v>0</v>
      </c>
      <c r="M89" s="106">
        <f t="shared" ref="M89:M138" si="26">K89+L89</f>
        <v>0</v>
      </c>
    </row>
    <row r="90" spans="1:13" s="9" customFormat="1" ht="20.25" customHeight="1">
      <c r="A90" s="76">
        <v>2</v>
      </c>
      <c r="B90" s="74" t="s">
        <v>139</v>
      </c>
      <c r="C90" s="88"/>
      <c r="D90" s="88"/>
      <c r="E90" s="88"/>
      <c r="F90" s="88"/>
      <c r="G90" s="88"/>
      <c r="H90" s="88"/>
      <c r="I90" s="88"/>
      <c r="J90" s="89"/>
      <c r="K90" s="90">
        <f t="shared" si="24"/>
        <v>0</v>
      </c>
      <c r="L90" s="88">
        <f t="shared" si="25"/>
        <v>0</v>
      </c>
      <c r="M90" s="91">
        <f t="shared" si="26"/>
        <v>0</v>
      </c>
    </row>
    <row r="91" spans="1:13" s="9" customFormat="1" ht="18" customHeight="1">
      <c r="A91" s="76">
        <v>3</v>
      </c>
      <c r="B91" s="74" t="s">
        <v>141</v>
      </c>
      <c r="C91" s="88"/>
      <c r="D91" s="88"/>
      <c r="E91" s="88"/>
      <c r="F91" s="88"/>
      <c r="G91" s="88"/>
      <c r="H91" s="88"/>
      <c r="I91" s="88"/>
      <c r="J91" s="89"/>
      <c r="K91" s="90">
        <f t="shared" si="24"/>
        <v>0</v>
      </c>
      <c r="L91" s="88">
        <f t="shared" si="25"/>
        <v>0</v>
      </c>
      <c r="M91" s="91">
        <f t="shared" si="26"/>
        <v>0</v>
      </c>
    </row>
    <row r="92" spans="1:13" s="9" customFormat="1" ht="18.75" customHeight="1">
      <c r="A92" s="76">
        <v>4</v>
      </c>
      <c r="B92" s="74" t="s">
        <v>142</v>
      </c>
      <c r="C92" s="88"/>
      <c r="D92" s="88"/>
      <c r="E92" s="88"/>
      <c r="F92" s="88"/>
      <c r="G92" s="88"/>
      <c r="H92" s="88"/>
      <c r="I92" s="88"/>
      <c r="J92" s="89"/>
      <c r="K92" s="90">
        <f t="shared" si="24"/>
        <v>0</v>
      </c>
      <c r="L92" s="88">
        <f t="shared" si="25"/>
        <v>0</v>
      </c>
      <c r="M92" s="91">
        <f t="shared" si="26"/>
        <v>0</v>
      </c>
    </row>
    <row r="93" spans="1:13" s="9" customFormat="1" ht="17.25" customHeight="1">
      <c r="A93" s="76">
        <v>5</v>
      </c>
      <c r="B93" s="74" t="s">
        <v>143</v>
      </c>
      <c r="C93" s="88"/>
      <c r="D93" s="88"/>
      <c r="E93" s="88"/>
      <c r="F93" s="88"/>
      <c r="G93" s="88"/>
      <c r="H93" s="88"/>
      <c r="I93" s="88"/>
      <c r="J93" s="89"/>
      <c r="K93" s="90">
        <f t="shared" si="24"/>
        <v>0</v>
      </c>
      <c r="L93" s="88">
        <f t="shared" si="25"/>
        <v>0</v>
      </c>
      <c r="M93" s="91">
        <f t="shared" si="26"/>
        <v>0</v>
      </c>
    </row>
    <row r="94" spans="1:13" s="9" customFormat="1" ht="33.75" customHeight="1">
      <c r="A94" s="76">
        <v>6</v>
      </c>
      <c r="B94" s="74" t="s">
        <v>268</v>
      </c>
      <c r="C94" s="88"/>
      <c r="D94" s="88"/>
      <c r="E94" s="88"/>
      <c r="F94" s="88"/>
      <c r="G94" s="88"/>
      <c r="H94" s="88"/>
      <c r="I94" s="88"/>
      <c r="J94" s="89"/>
      <c r="K94" s="90">
        <f t="shared" si="24"/>
        <v>0</v>
      </c>
      <c r="L94" s="88">
        <f t="shared" si="25"/>
        <v>0</v>
      </c>
      <c r="M94" s="91">
        <f t="shared" si="26"/>
        <v>0</v>
      </c>
    </row>
    <row r="95" spans="1:13" s="9" customFormat="1" ht="17.25" customHeight="1">
      <c r="A95" s="76">
        <v>7</v>
      </c>
      <c r="B95" s="74" t="s">
        <v>144</v>
      </c>
      <c r="C95" s="88"/>
      <c r="D95" s="88">
        <v>2</v>
      </c>
      <c r="E95" s="88"/>
      <c r="F95" s="88">
        <v>1</v>
      </c>
      <c r="G95" s="88"/>
      <c r="H95" s="88"/>
      <c r="I95" s="88"/>
      <c r="J95" s="89"/>
      <c r="K95" s="90">
        <f t="shared" si="24"/>
        <v>0</v>
      </c>
      <c r="L95" s="88">
        <f t="shared" si="25"/>
        <v>3</v>
      </c>
      <c r="M95" s="91">
        <f t="shared" si="26"/>
        <v>3</v>
      </c>
    </row>
    <row r="96" spans="1:13" s="9" customFormat="1" ht="17.25" customHeight="1">
      <c r="A96" s="76">
        <v>8</v>
      </c>
      <c r="B96" s="74" t="s">
        <v>145</v>
      </c>
      <c r="C96" s="88"/>
      <c r="D96" s="88"/>
      <c r="E96" s="88"/>
      <c r="F96" s="88"/>
      <c r="G96" s="88"/>
      <c r="H96" s="88"/>
      <c r="I96" s="88"/>
      <c r="J96" s="89"/>
      <c r="K96" s="90">
        <f t="shared" si="24"/>
        <v>0</v>
      </c>
      <c r="L96" s="88">
        <f t="shared" si="25"/>
        <v>0</v>
      </c>
      <c r="M96" s="91">
        <f t="shared" si="26"/>
        <v>0</v>
      </c>
    </row>
    <row r="97" spans="1:13" s="9" customFormat="1" ht="16.5" customHeight="1">
      <c r="A97" s="76">
        <v>9</v>
      </c>
      <c r="B97" s="74" t="s">
        <v>146</v>
      </c>
      <c r="C97" s="88"/>
      <c r="D97" s="88"/>
      <c r="E97" s="88"/>
      <c r="F97" s="88"/>
      <c r="G97" s="88"/>
      <c r="H97" s="88"/>
      <c r="I97" s="88"/>
      <c r="J97" s="89"/>
      <c r="K97" s="90">
        <f t="shared" si="24"/>
        <v>0</v>
      </c>
      <c r="L97" s="88">
        <f t="shared" si="25"/>
        <v>0</v>
      </c>
      <c r="M97" s="91">
        <f t="shared" si="26"/>
        <v>0</v>
      </c>
    </row>
    <row r="98" spans="1:13" s="9" customFormat="1" ht="18.75" customHeight="1">
      <c r="A98" s="76">
        <v>10</v>
      </c>
      <c r="B98" s="74" t="s">
        <v>267</v>
      </c>
      <c r="C98" s="88"/>
      <c r="D98" s="88"/>
      <c r="E98" s="88"/>
      <c r="F98" s="88"/>
      <c r="G98" s="88"/>
      <c r="H98" s="88"/>
      <c r="I98" s="88"/>
      <c r="J98" s="89"/>
      <c r="K98" s="90">
        <f t="shared" si="24"/>
        <v>0</v>
      </c>
      <c r="L98" s="88">
        <f t="shared" si="25"/>
        <v>0</v>
      </c>
      <c r="M98" s="91">
        <f t="shared" si="26"/>
        <v>0</v>
      </c>
    </row>
    <row r="99" spans="1:13" s="9" customFormat="1" ht="18" customHeight="1">
      <c r="A99" s="76">
        <v>11</v>
      </c>
      <c r="B99" s="74" t="s">
        <v>147</v>
      </c>
      <c r="C99" s="88"/>
      <c r="D99" s="88"/>
      <c r="E99" s="88"/>
      <c r="F99" s="88"/>
      <c r="G99" s="88"/>
      <c r="H99" s="88"/>
      <c r="I99" s="88"/>
      <c r="J99" s="89"/>
      <c r="K99" s="90">
        <f t="shared" si="24"/>
        <v>0</v>
      </c>
      <c r="L99" s="88">
        <f t="shared" si="25"/>
        <v>0</v>
      </c>
      <c r="M99" s="91">
        <f t="shared" si="26"/>
        <v>0</v>
      </c>
    </row>
    <row r="100" spans="1:13" s="9" customFormat="1" ht="18" customHeight="1">
      <c r="A100" s="76">
        <v>12</v>
      </c>
      <c r="B100" s="74" t="s">
        <v>148</v>
      </c>
      <c r="C100" s="88"/>
      <c r="D100" s="88"/>
      <c r="E100" s="88"/>
      <c r="F100" s="88"/>
      <c r="G100" s="88"/>
      <c r="H100" s="88"/>
      <c r="I100" s="88"/>
      <c r="J100" s="89"/>
      <c r="K100" s="90">
        <f t="shared" si="24"/>
        <v>0</v>
      </c>
      <c r="L100" s="88">
        <f t="shared" si="25"/>
        <v>0</v>
      </c>
      <c r="M100" s="91">
        <f t="shared" si="26"/>
        <v>0</v>
      </c>
    </row>
    <row r="101" spans="1:13" s="9" customFormat="1" ht="17.25" customHeight="1">
      <c r="A101" s="76">
        <v>13</v>
      </c>
      <c r="B101" s="74" t="s">
        <v>149</v>
      </c>
      <c r="C101" s="88"/>
      <c r="D101" s="88"/>
      <c r="E101" s="88">
        <v>1</v>
      </c>
      <c r="F101" s="88"/>
      <c r="G101" s="88"/>
      <c r="H101" s="88"/>
      <c r="I101" s="88"/>
      <c r="J101" s="89"/>
      <c r="K101" s="90">
        <f t="shared" si="24"/>
        <v>1</v>
      </c>
      <c r="L101" s="88">
        <f t="shared" si="25"/>
        <v>0</v>
      </c>
      <c r="M101" s="91">
        <f t="shared" si="26"/>
        <v>1</v>
      </c>
    </row>
    <row r="102" spans="1:13" s="9" customFormat="1" ht="21.75" customHeight="1">
      <c r="A102" s="76">
        <v>14</v>
      </c>
      <c r="B102" s="74" t="s">
        <v>150</v>
      </c>
      <c r="C102" s="88"/>
      <c r="D102" s="88"/>
      <c r="E102" s="88"/>
      <c r="F102" s="88"/>
      <c r="G102" s="88"/>
      <c r="H102" s="88"/>
      <c r="I102" s="88"/>
      <c r="J102" s="89"/>
      <c r="K102" s="90">
        <f t="shared" si="24"/>
        <v>0</v>
      </c>
      <c r="L102" s="88">
        <f t="shared" si="25"/>
        <v>0</v>
      </c>
      <c r="M102" s="91">
        <f t="shared" si="26"/>
        <v>0</v>
      </c>
    </row>
    <row r="103" spans="1:13" s="9" customFormat="1" ht="21" customHeight="1">
      <c r="A103" s="76">
        <v>15</v>
      </c>
      <c r="B103" s="74" t="s">
        <v>151</v>
      </c>
      <c r="C103" s="88"/>
      <c r="D103" s="88"/>
      <c r="E103" s="88"/>
      <c r="F103" s="88"/>
      <c r="G103" s="88"/>
      <c r="H103" s="88"/>
      <c r="I103" s="88"/>
      <c r="J103" s="89"/>
      <c r="K103" s="90">
        <f t="shared" si="24"/>
        <v>0</v>
      </c>
      <c r="L103" s="88">
        <f t="shared" si="25"/>
        <v>0</v>
      </c>
      <c r="M103" s="91">
        <f t="shared" si="26"/>
        <v>0</v>
      </c>
    </row>
    <row r="104" spans="1:13" s="9" customFormat="1" ht="18" customHeight="1">
      <c r="A104" s="76">
        <v>16</v>
      </c>
      <c r="B104" s="74" t="s">
        <v>152</v>
      </c>
      <c r="C104" s="88"/>
      <c r="D104" s="88"/>
      <c r="E104" s="88">
        <v>1</v>
      </c>
      <c r="F104" s="88"/>
      <c r="G104" s="88"/>
      <c r="H104" s="88"/>
      <c r="I104" s="88"/>
      <c r="J104" s="89"/>
      <c r="K104" s="90">
        <f t="shared" si="24"/>
        <v>1</v>
      </c>
      <c r="L104" s="88">
        <f t="shared" si="25"/>
        <v>0</v>
      </c>
      <c r="M104" s="91">
        <f t="shared" si="26"/>
        <v>1</v>
      </c>
    </row>
    <row r="105" spans="1:13" s="9" customFormat="1" ht="21.75" customHeight="1">
      <c r="A105" s="76">
        <v>17</v>
      </c>
      <c r="B105" s="74" t="s">
        <v>153</v>
      </c>
      <c r="C105" s="88"/>
      <c r="D105" s="88"/>
      <c r="E105" s="88"/>
      <c r="F105" s="88"/>
      <c r="G105" s="88"/>
      <c r="H105" s="88"/>
      <c r="I105" s="88"/>
      <c r="J105" s="89"/>
      <c r="K105" s="90">
        <f t="shared" si="24"/>
        <v>0</v>
      </c>
      <c r="L105" s="88">
        <f t="shared" si="25"/>
        <v>0</v>
      </c>
      <c r="M105" s="91">
        <f t="shared" si="26"/>
        <v>0</v>
      </c>
    </row>
    <row r="106" spans="1:13" s="9" customFormat="1" ht="18" customHeight="1">
      <c r="A106" s="76">
        <v>18</v>
      </c>
      <c r="B106" s="74" t="s">
        <v>154</v>
      </c>
      <c r="C106" s="88"/>
      <c r="D106" s="88"/>
      <c r="E106" s="88"/>
      <c r="F106" s="88"/>
      <c r="G106" s="88"/>
      <c r="H106" s="88"/>
      <c r="I106" s="88"/>
      <c r="J106" s="89"/>
      <c r="K106" s="90">
        <f t="shared" si="24"/>
        <v>0</v>
      </c>
      <c r="L106" s="88">
        <f t="shared" si="25"/>
        <v>0</v>
      </c>
      <c r="M106" s="91">
        <f t="shared" si="26"/>
        <v>0</v>
      </c>
    </row>
    <row r="107" spans="1:13" s="9" customFormat="1" ht="18.75" customHeight="1">
      <c r="A107" s="76">
        <v>19</v>
      </c>
      <c r="B107" s="74" t="s">
        <v>155</v>
      </c>
      <c r="C107" s="88"/>
      <c r="D107" s="88"/>
      <c r="E107" s="88"/>
      <c r="F107" s="88"/>
      <c r="G107" s="88"/>
      <c r="H107" s="88"/>
      <c r="I107" s="88"/>
      <c r="J107" s="89"/>
      <c r="K107" s="90">
        <f t="shared" si="24"/>
        <v>0</v>
      </c>
      <c r="L107" s="88">
        <f t="shared" si="25"/>
        <v>0</v>
      </c>
      <c r="M107" s="91">
        <f t="shared" si="26"/>
        <v>0</v>
      </c>
    </row>
    <row r="108" spans="1:13" s="9" customFormat="1" ht="17.25" customHeight="1">
      <c r="A108" s="76">
        <v>20</v>
      </c>
      <c r="B108" s="74" t="s">
        <v>156</v>
      </c>
      <c r="C108" s="88"/>
      <c r="D108" s="88">
        <v>1</v>
      </c>
      <c r="E108" s="88"/>
      <c r="F108" s="88">
        <v>1</v>
      </c>
      <c r="G108" s="88"/>
      <c r="H108" s="88"/>
      <c r="I108" s="88"/>
      <c r="J108" s="89"/>
      <c r="K108" s="90">
        <f t="shared" si="24"/>
        <v>0</v>
      </c>
      <c r="L108" s="88">
        <f t="shared" si="25"/>
        <v>2</v>
      </c>
      <c r="M108" s="91">
        <f t="shared" si="26"/>
        <v>2</v>
      </c>
    </row>
    <row r="109" spans="1:13" s="9" customFormat="1" ht="19.5" customHeight="1">
      <c r="A109" s="76">
        <v>21</v>
      </c>
      <c r="B109" s="74" t="s">
        <v>157</v>
      </c>
      <c r="C109" s="88"/>
      <c r="D109" s="88"/>
      <c r="E109" s="88"/>
      <c r="F109" s="88"/>
      <c r="G109" s="88"/>
      <c r="H109" s="88"/>
      <c r="I109" s="88"/>
      <c r="J109" s="89"/>
      <c r="K109" s="90">
        <f t="shared" si="24"/>
        <v>0</v>
      </c>
      <c r="L109" s="88">
        <f t="shared" si="25"/>
        <v>0</v>
      </c>
      <c r="M109" s="91">
        <f t="shared" si="26"/>
        <v>0</v>
      </c>
    </row>
    <row r="110" spans="1:13" s="9" customFormat="1" ht="19.5" customHeight="1">
      <c r="A110" s="76">
        <v>22</v>
      </c>
      <c r="B110" s="74" t="s">
        <v>158</v>
      </c>
      <c r="C110" s="88"/>
      <c r="D110" s="88"/>
      <c r="E110" s="88"/>
      <c r="F110" s="88"/>
      <c r="G110" s="88"/>
      <c r="H110" s="88"/>
      <c r="I110" s="88"/>
      <c r="J110" s="89"/>
      <c r="K110" s="90">
        <f t="shared" si="24"/>
        <v>0</v>
      </c>
      <c r="L110" s="88">
        <f t="shared" si="25"/>
        <v>0</v>
      </c>
      <c r="M110" s="91">
        <f t="shared" si="26"/>
        <v>0</v>
      </c>
    </row>
    <row r="111" spans="1:13" s="9" customFormat="1" ht="21.75" customHeight="1">
      <c r="A111" s="76">
        <v>23</v>
      </c>
      <c r="B111" s="74" t="s">
        <v>159</v>
      </c>
      <c r="C111" s="88"/>
      <c r="D111" s="88"/>
      <c r="E111" s="88"/>
      <c r="F111" s="88"/>
      <c r="G111" s="88"/>
      <c r="H111" s="88"/>
      <c r="I111" s="88"/>
      <c r="J111" s="89"/>
      <c r="K111" s="90">
        <f t="shared" si="24"/>
        <v>0</v>
      </c>
      <c r="L111" s="88">
        <f t="shared" si="25"/>
        <v>0</v>
      </c>
      <c r="M111" s="91">
        <f t="shared" si="26"/>
        <v>0</v>
      </c>
    </row>
    <row r="112" spans="1:13" s="9" customFormat="1" ht="19.5" customHeight="1">
      <c r="A112" s="76">
        <v>24</v>
      </c>
      <c r="B112" s="74" t="s">
        <v>161</v>
      </c>
      <c r="C112" s="88"/>
      <c r="D112" s="88"/>
      <c r="E112" s="88"/>
      <c r="F112" s="88"/>
      <c r="G112" s="88"/>
      <c r="H112" s="88"/>
      <c r="I112" s="88"/>
      <c r="J112" s="89"/>
      <c r="K112" s="90">
        <f t="shared" si="24"/>
        <v>0</v>
      </c>
      <c r="L112" s="88">
        <f t="shared" si="25"/>
        <v>0</v>
      </c>
      <c r="M112" s="91">
        <f t="shared" si="26"/>
        <v>0</v>
      </c>
    </row>
    <row r="113" spans="1:13" s="9" customFormat="1" ht="19.5" customHeight="1">
      <c r="A113" s="76">
        <v>25</v>
      </c>
      <c r="B113" s="74" t="s">
        <v>160</v>
      </c>
      <c r="C113" s="88"/>
      <c r="D113" s="88"/>
      <c r="E113" s="88"/>
      <c r="F113" s="88"/>
      <c r="G113" s="88"/>
      <c r="H113" s="88"/>
      <c r="I113" s="88"/>
      <c r="J113" s="89"/>
      <c r="K113" s="90">
        <f t="shared" si="24"/>
        <v>0</v>
      </c>
      <c r="L113" s="88">
        <f t="shared" si="25"/>
        <v>0</v>
      </c>
      <c r="M113" s="91">
        <f t="shared" si="26"/>
        <v>0</v>
      </c>
    </row>
    <row r="114" spans="1:13" s="9" customFormat="1" ht="19.5" customHeight="1">
      <c r="A114" s="76">
        <v>26</v>
      </c>
      <c r="B114" s="74" t="s">
        <v>660</v>
      </c>
      <c r="C114" s="88"/>
      <c r="D114" s="88"/>
      <c r="E114" s="88"/>
      <c r="F114" s="88"/>
      <c r="G114" s="88"/>
      <c r="H114" s="88"/>
      <c r="I114" s="88"/>
      <c r="J114" s="89"/>
      <c r="K114" s="90">
        <f t="shared" si="24"/>
        <v>0</v>
      </c>
      <c r="L114" s="88">
        <f t="shared" si="25"/>
        <v>0</v>
      </c>
      <c r="M114" s="91">
        <f t="shared" si="26"/>
        <v>0</v>
      </c>
    </row>
    <row r="115" spans="1:13" s="9" customFormat="1" ht="20.25" customHeight="1">
      <c r="A115" s="76">
        <v>27</v>
      </c>
      <c r="B115" s="74" t="s">
        <v>162</v>
      </c>
      <c r="C115" s="88"/>
      <c r="D115" s="88">
        <v>4</v>
      </c>
      <c r="E115" s="88"/>
      <c r="F115" s="88">
        <v>2</v>
      </c>
      <c r="G115" s="88"/>
      <c r="H115" s="88"/>
      <c r="I115" s="88"/>
      <c r="J115" s="89"/>
      <c r="K115" s="90">
        <f t="shared" ref="K115:K138" si="27">C115+E115+G115+I115</f>
        <v>0</v>
      </c>
      <c r="L115" s="88">
        <f t="shared" ref="L115:L138" si="28">D115+F115+H115+J115</f>
        <v>6</v>
      </c>
      <c r="M115" s="91">
        <f t="shared" si="26"/>
        <v>6</v>
      </c>
    </row>
    <row r="116" spans="1:13" s="9" customFormat="1" ht="19.5" customHeight="1">
      <c r="A116" s="76">
        <v>28</v>
      </c>
      <c r="B116" s="74" t="s">
        <v>163</v>
      </c>
      <c r="C116" s="88"/>
      <c r="D116" s="88"/>
      <c r="E116" s="88"/>
      <c r="F116" s="88">
        <v>1</v>
      </c>
      <c r="G116" s="88"/>
      <c r="H116" s="88"/>
      <c r="I116" s="88"/>
      <c r="J116" s="89"/>
      <c r="K116" s="90">
        <f t="shared" si="27"/>
        <v>0</v>
      </c>
      <c r="L116" s="88">
        <f t="shared" si="28"/>
        <v>1</v>
      </c>
      <c r="M116" s="91">
        <f t="shared" si="26"/>
        <v>1</v>
      </c>
    </row>
    <row r="117" spans="1:13" s="9" customFormat="1" ht="18.75" customHeight="1">
      <c r="A117" s="76">
        <v>29</v>
      </c>
      <c r="B117" s="74" t="s">
        <v>164</v>
      </c>
      <c r="C117" s="88"/>
      <c r="D117" s="88"/>
      <c r="E117" s="88"/>
      <c r="F117" s="88"/>
      <c r="G117" s="88"/>
      <c r="H117" s="88"/>
      <c r="I117" s="88"/>
      <c r="J117" s="89"/>
      <c r="K117" s="90">
        <f t="shared" si="27"/>
        <v>0</v>
      </c>
      <c r="L117" s="88">
        <f t="shared" si="28"/>
        <v>0</v>
      </c>
      <c r="M117" s="91">
        <f t="shared" si="26"/>
        <v>0</v>
      </c>
    </row>
    <row r="118" spans="1:13" s="9" customFormat="1" ht="18.75" customHeight="1">
      <c r="A118" s="76">
        <v>30</v>
      </c>
      <c r="B118" s="74" t="s">
        <v>165</v>
      </c>
      <c r="C118" s="88"/>
      <c r="D118" s="88"/>
      <c r="E118" s="88"/>
      <c r="F118" s="88"/>
      <c r="G118" s="88"/>
      <c r="H118" s="88"/>
      <c r="I118" s="88"/>
      <c r="J118" s="89"/>
      <c r="K118" s="90">
        <f t="shared" si="27"/>
        <v>0</v>
      </c>
      <c r="L118" s="88">
        <f t="shared" si="28"/>
        <v>0</v>
      </c>
      <c r="M118" s="91">
        <f t="shared" si="26"/>
        <v>0</v>
      </c>
    </row>
    <row r="119" spans="1:13" s="9" customFormat="1" ht="18.75" customHeight="1">
      <c r="A119" s="76">
        <v>31</v>
      </c>
      <c r="B119" s="74" t="s">
        <v>166</v>
      </c>
      <c r="C119" s="88"/>
      <c r="D119" s="88">
        <v>1</v>
      </c>
      <c r="E119" s="88"/>
      <c r="F119" s="88">
        <v>1</v>
      </c>
      <c r="G119" s="88"/>
      <c r="H119" s="88"/>
      <c r="I119" s="88"/>
      <c r="J119" s="89"/>
      <c r="K119" s="90">
        <f t="shared" si="27"/>
        <v>0</v>
      </c>
      <c r="L119" s="88">
        <f t="shared" si="28"/>
        <v>2</v>
      </c>
      <c r="M119" s="91">
        <f t="shared" si="26"/>
        <v>2</v>
      </c>
    </row>
    <row r="120" spans="1:13" s="9" customFormat="1" ht="18" customHeight="1">
      <c r="A120" s="76">
        <v>32</v>
      </c>
      <c r="B120" s="74" t="s">
        <v>167</v>
      </c>
      <c r="C120" s="88"/>
      <c r="D120" s="88"/>
      <c r="E120" s="88"/>
      <c r="F120" s="88"/>
      <c r="G120" s="88"/>
      <c r="H120" s="88"/>
      <c r="I120" s="88"/>
      <c r="J120" s="89"/>
      <c r="K120" s="90">
        <f t="shared" si="27"/>
        <v>0</v>
      </c>
      <c r="L120" s="88">
        <f t="shared" si="28"/>
        <v>0</v>
      </c>
      <c r="M120" s="91">
        <f t="shared" si="26"/>
        <v>0</v>
      </c>
    </row>
    <row r="121" spans="1:13" s="9" customFormat="1" ht="18" customHeight="1">
      <c r="A121" s="76">
        <v>33</v>
      </c>
      <c r="B121" s="74" t="s">
        <v>168</v>
      </c>
      <c r="C121" s="88"/>
      <c r="D121" s="88"/>
      <c r="E121" s="88"/>
      <c r="F121" s="88"/>
      <c r="G121" s="88"/>
      <c r="H121" s="88"/>
      <c r="I121" s="88"/>
      <c r="J121" s="89"/>
      <c r="K121" s="90">
        <f t="shared" si="27"/>
        <v>0</v>
      </c>
      <c r="L121" s="88">
        <f t="shared" si="28"/>
        <v>0</v>
      </c>
      <c r="M121" s="91">
        <f t="shared" si="26"/>
        <v>0</v>
      </c>
    </row>
    <row r="122" spans="1:13" s="9" customFormat="1" ht="20.25" customHeight="1">
      <c r="A122" s="76">
        <v>34</v>
      </c>
      <c r="B122" s="74" t="s">
        <v>169</v>
      </c>
      <c r="C122" s="88"/>
      <c r="D122" s="88"/>
      <c r="E122" s="88"/>
      <c r="F122" s="88"/>
      <c r="G122" s="88"/>
      <c r="H122" s="88"/>
      <c r="I122" s="88"/>
      <c r="J122" s="89"/>
      <c r="K122" s="90">
        <f t="shared" si="27"/>
        <v>0</v>
      </c>
      <c r="L122" s="88">
        <f t="shared" si="28"/>
        <v>0</v>
      </c>
      <c r="M122" s="91">
        <f t="shared" si="26"/>
        <v>0</v>
      </c>
    </row>
    <row r="123" spans="1:13" s="9" customFormat="1" ht="35.25" customHeight="1">
      <c r="A123" s="76">
        <v>35</v>
      </c>
      <c r="B123" s="74" t="s">
        <v>662</v>
      </c>
      <c r="C123" s="88"/>
      <c r="D123" s="88"/>
      <c r="E123" s="88"/>
      <c r="F123" s="88"/>
      <c r="G123" s="88"/>
      <c r="H123" s="88"/>
      <c r="I123" s="88"/>
      <c r="J123" s="89"/>
      <c r="K123" s="90">
        <f t="shared" si="27"/>
        <v>0</v>
      </c>
      <c r="L123" s="88">
        <f t="shared" si="28"/>
        <v>0</v>
      </c>
      <c r="M123" s="91">
        <f t="shared" si="26"/>
        <v>0</v>
      </c>
    </row>
    <row r="124" spans="1:13" s="9" customFormat="1" ht="21" customHeight="1">
      <c r="A124" s="76">
        <v>36</v>
      </c>
      <c r="B124" s="74" t="s">
        <v>170</v>
      </c>
      <c r="C124" s="88"/>
      <c r="D124" s="88"/>
      <c r="E124" s="88"/>
      <c r="F124" s="88"/>
      <c r="G124" s="88"/>
      <c r="H124" s="88"/>
      <c r="I124" s="88"/>
      <c r="J124" s="89"/>
      <c r="K124" s="90">
        <f t="shared" si="27"/>
        <v>0</v>
      </c>
      <c r="L124" s="88">
        <f t="shared" si="28"/>
        <v>0</v>
      </c>
      <c r="M124" s="91">
        <f t="shared" si="26"/>
        <v>0</v>
      </c>
    </row>
    <row r="125" spans="1:13" s="9" customFormat="1" ht="22.5" customHeight="1">
      <c r="A125" s="76">
        <v>37</v>
      </c>
      <c r="B125" s="74" t="s">
        <v>171</v>
      </c>
      <c r="C125" s="88"/>
      <c r="D125" s="88"/>
      <c r="E125" s="88"/>
      <c r="F125" s="88"/>
      <c r="G125" s="88"/>
      <c r="H125" s="88"/>
      <c r="I125" s="88"/>
      <c r="J125" s="89"/>
      <c r="K125" s="90">
        <f t="shared" si="27"/>
        <v>0</v>
      </c>
      <c r="L125" s="88">
        <f t="shared" si="28"/>
        <v>0</v>
      </c>
      <c r="M125" s="91">
        <f t="shared" si="26"/>
        <v>0</v>
      </c>
    </row>
    <row r="126" spans="1:13" s="9" customFormat="1" ht="21.75" customHeight="1">
      <c r="A126" s="76">
        <v>38</v>
      </c>
      <c r="B126" s="74" t="s">
        <v>172</v>
      </c>
      <c r="C126" s="88"/>
      <c r="D126" s="88"/>
      <c r="E126" s="88">
        <v>1</v>
      </c>
      <c r="F126" s="88"/>
      <c r="G126" s="88"/>
      <c r="H126" s="88"/>
      <c r="I126" s="88"/>
      <c r="J126" s="89"/>
      <c r="K126" s="90">
        <f t="shared" si="27"/>
        <v>1</v>
      </c>
      <c r="L126" s="88">
        <f t="shared" si="28"/>
        <v>0</v>
      </c>
      <c r="M126" s="91">
        <f t="shared" si="26"/>
        <v>1</v>
      </c>
    </row>
    <row r="127" spans="1:13" s="9" customFormat="1" ht="20.25" customHeight="1">
      <c r="A127" s="76">
        <v>39</v>
      </c>
      <c r="B127" s="74" t="s">
        <v>173</v>
      </c>
      <c r="C127" s="88"/>
      <c r="D127" s="88"/>
      <c r="E127" s="88"/>
      <c r="F127" s="88"/>
      <c r="G127" s="88"/>
      <c r="H127" s="88"/>
      <c r="I127" s="88"/>
      <c r="J127" s="89"/>
      <c r="K127" s="90">
        <f t="shared" si="27"/>
        <v>0</v>
      </c>
      <c r="L127" s="88">
        <f t="shared" si="28"/>
        <v>0</v>
      </c>
      <c r="M127" s="91">
        <f t="shared" si="26"/>
        <v>0</v>
      </c>
    </row>
    <row r="128" spans="1:13" s="9" customFormat="1" ht="19.5" customHeight="1">
      <c r="A128" s="76">
        <v>40</v>
      </c>
      <c r="B128" s="74" t="s">
        <v>174</v>
      </c>
      <c r="C128" s="88"/>
      <c r="D128" s="88"/>
      <c r="E128" s="88"/>
      <c r="F128" s="88"/>
      <c r="G128" s="88"/>
      <c r="H128" s="88"/>
      <c r="I128" s="88"/>
      <c r="J128" s="89"/>
      <c r="K128" s="90">
        <f t="shared" si="27"/>
        <v>0</v>
      </c>
      <c r="L128" s="88">
        <f t="shared" si="28"/>
        <v>0</v>
      </c>
      <c r="M128" s="91">
        <f t="shared" si="26"/>
        <v>0</v>
      </c>
    </row>
    <row r="129" spans="1:24" s="9" customFormat="1" ht="21" customHeight="1">
      <c r="A129" s="76">
        <v>41</v>
      </c>
      <c r="B129" s="74" t="s">
        <v>175</v>
      </c>
      <c r="C129" s="88"/>
      <c r="D129" s="88"/>
      <c r="E129" s="88"/>
      <c r="F129" s="88"/>
      <c r="G129" s="88"/>
      <c r="H129" s="88"/>
      <c r="I129" s="88"/>
      <c r="J129" s="89"/>
      <c r="K129" s="90">
        <f t="shared" si="27"/>
        <v>0</v>
      </c>
      <c r="L129" s="88">
        <f t="shared" si="28"/>
        <v>0</v>
      </c>
      <c r="M129" s="91">
        <f t="shared" si="26"/>
        <v>0</v>
      </c>
    </row>
    <row r="130" spans="1:24" s="9" customFormat="1" ht="22.5" customHeight="1">
      <c r="A130" s="76">
        <v>42</v>
      </c>
      <c r="B130" s="74" t="s">
        <v>176</v>
      </c>
      <c r="C130" s="88"/>
      <c r="D130" s="88"/>
      <c r="E130" s="88"/>
      <c r="F130" s="88"/>
      <c r="G130" s="88"/>
      <c r="H130" s="88"/>
      <c r="I130" s="88"/>
      <c r="J130" s="89"/>
      <c r="K130" s="90">
        <f t="shared" si="27"/>
        <v>0</v>
      </c>
      <c r="L130" s="88">
        <f t="shared" si="28"/>
        <v>0</v>
      </c>
      <c r="M130" s="91">
        <f t="shared" si="26"/>
        <v>0</v>
      </c>
    </row>
    <row r="131" spans="1:24" s="9" customFormat="1" ht="18" customHeight="1">
      <c r="A131" s="76">
        <v>43</v>
      </c>
      <c r="B131" s="74" t="s">
        <v>177</v>
      </c>
      <c r="C131" s="88"/>
      <c r="D131" s="88"/>
      <c r="E131" s="88"/>
      <c r="F131" s="88"/>
      <c r="G131" s="88"/>
      <c r="H131" s="88"/>
      <c r="I131" s="88"/>
      <c r="J131" s="89"/>
      <c r="K131" s="90">
        <f t="shared" si="27"/>
        <v>0</v>
      </c>
      <c r="L131" s="88">
        <f t="shared" si="28"/>
        <v>0</v>
      </c>
      <c r="M131" s="91">
        <f t="shared" si="26"/>
        <v>0</v>
      </c>
    </row>
    <row r="132" spans="1:24" s="9" customFormat="1" ht="20.25" customHeight="1">
      <c r="A132" s="76">
        <v>44</v>
      </c>
      <c r="B132" s="74" t="s">
        <v>178</v>
      </c>
      <c r="C132" s="88"/>
      <c r="D132" s="88"/>
      <c r="E132" s="88"/>
      <c r="F132" s="88"/>
      <c r="G132" s="88"/>
      <c r="H132" s="88"/>
      <c r="I132" s="88"/>
      <c r="J132" s="89"/>
      <c r="K132" s="90">
        <f t="shared" si="27"/>
        <v>0</v>
      </c>
      <c r="L132" s="88">
        <f t="shared" si="28"/>
        <v>0</v>
      </c>
      <c r="M132" s="91">
        <f t="shared" si="26"/>
        <v>0</v>
      </c>
    </row>
    <row r="133" spans="1:24" s="9" customFormat="1" ht="19.5" customHeight="1">
      <c r="A133" s="76">
        <v>45</v>
      </c>
      <c r="B133" s="74" t="s">
        <v>179</v>
      </c>
      <c r="C133" s="88"/>
      <c r="D133" s="88"/>
      <c r="E133" s="88"/>
      <c r="F133" s="88"/>
      <c r="G133" s="88"/>
      <c r="H133" s="88"/>
      <c r="I133" s="88"/>
      <c r="J133" s="89"/>
      <c r="K133" s="90">
        <f t="shared" si="27"/>
        <v>0</v>
      </c>
      <c r="L133" s="88">
        <f t="shared" si="28"/>
        <v>0</v>
      </c>
      <c r="M133" s="91">
        <f t="shared" si="26"/>
        <v>0</v>
      </c>
    </row>
    <row r="134" spans="1:24" s="9" customFormat="1" ht="19.5" customHeight="1">
      <c r="A134" s="76">
        <v>46</v>
      </c>
      <c r="B134" s="74" t="s">
        <v>180</v>
      </c>
      <c r="C134" s="88"/>
      <c r="D134" s="88"/>
      <c r="E134" s="88"/>
      <c r="F134" s="88"/>
      <c r="G134" s="88"/>
      <c r="H134" s="88"/>
      <c r="I134" s="88"/>
      <c r="J134" s="89"/>
      <c r="K134" s="90">
        <f t="shared" si="27"/>
        <v>0</v>
      </c>
      <c r="L134" s="88">
        <f t="shared" si="28"/>
        <v>0</v>
      </c>
      <c r="M134" s="91">
        <f t="shared" si="26"/>
        <v>0</v>
      </c>
    </row>
    <row r="135" spans="1:24" s="9" customFormat="1" ht="21" customHeight="1">
      <c r="A135" s="76">
        <v>47</v>
      </c>
      <c r="B135" s="74" t="s">
        <v>181</v>
      </c>
      <c r="C135" s="88"/>
      <c r="D135" s="88"/>
      <c r="E135" s="88"/>
      <c r="F135" s="88"/>
      <c r="G135" s="88"/>
      <c r="H135" s="88"/>
      <c r="I135" s="88"/>
      <c r="J135" s="89"/>
      <c r="K135" s="90">
        <f t="shared" si="27"/>
        <v>0</v>
      </c>
      <c r="L135" s="88">
        <f t="shared" si="28"/>
        <v>0</v>
      </c>
      <c r="M135" s="91">
        <f t="shared" si="26"/>
        <v>0</v>
      </c>
    </row>
    <row r="136" spans="1:24" s="9" customFormat="1" ht="21" customHeight="1">
      <c r="A136" s="76">
        <v>48</v>
      </c>
      <c r="B136" s="74" t="s">
        <v>269</v>
      </c>
      <c r="C136" s="88"/>
      <c r="D136" s="88"/>
      <c r="E136" s="88"/>
      <c r="F136" s="88"/>
      <c r="G136" s="88"/>
      <c r="H136" s="88"/>
      <c r="I136" s="88"/>
      <c r="J136" s="89"/>
      <c r="K136" s="90">
        <f t="shared" si="27"/>
        <v>0</v>
      </c>
      <c r="L136" s="88">
        <f t="shared" si="28"/>
        <v>0</v>
      </c>
      <c r="M136" s="91">
        <f t="shared" si="26"/>
        <v>0</v>
      </c>
    </row>
    <row r="137" spans="1:24" s="9" customFormat="1" ht="20.25" customHeight="1">
      <c r="A137" s="76">
        <v>49</v>
      </c>
      <c r="B137" s="74" t="s">
        <v>182</v>
      </c>
      <c r="C137" s="88"/>
      <c r="D137" s="88"/>
      <c r="E137" s="88"/>
      <c r="F137" s="88"/>
      <c r="G137" s="88"/>
      <c r="H137" s="88"/>
      <c r="I137" s="88"/>
      <c r="J137" s="89"/>
      <c r="K137" s="90">
        <f t="shared" si="27"/>
        <v>0</v>
      </c>
      <c r="L137" s="88">
        <f t="shared" si="28"/>
        <v>0</v>
      </c>
      <c r="M137" s="91">
        <f t="shared" si="26"/>
        <v>0</v>
      </c>
    </row>
    <row r="138" spans="1:24" s="9" customFormat="1" ht="18.75" customHeight="1" thickBot="1">
      <c r="A138" s="77">
        <v>50</v>
      </c>
      <c r="B138" s="78" t="s">
        <v>183</v>
      </c>
      <c r="C138" s="86"/>
      <c r="D138" s="86"/>
      <c r="E138" s="86"/>
      <c r="F138" s="86"/>
      <c r="G138" s="86"/>
      <c r="H138" s="86"/>
      <c r="I138" s="86"/>
      <c r="J138" s="87"/>
      <c r="K138" s="92">
        <f t="shared" si="27"/>
        <v>0</v>
      </c>
      <c r="L138" s="86">
        <f t="shared" si="28"/>
        <v>0</v>
      </c>
      <c r="M138" s="91">
        <f t="shared" si="26"/>
        <v>0</v>
      </c>
    </row>
    <row r="139" spans="1:24" s="9" customFormat="1" ht="18" customHeight="1" thickBot="1">
      <c r="A139" s="79"/>
      <c r="B139" s="80" t="s">
        <v>5</v>
      </c>
      <c r="C139" s="93">
        <f t="shared" ref="C139:J139" si="29">SUM(C115:C138)+SUM(C89:C114)</f>
        <v>0</v>
      </c>
      <c r="D139" s="93">
        <f t="shared" si="29"/>
        <v>8</v>
      </c>
      <c r="E139" s="93">
        <f t="shared" si="29"/>
        <v>3</v>
      </c>
      <c r="F139" s="93">
        <f t="shared" si="29"/>
        <v>6</v>
      </c>
      <c r="G139" s="93">
        <f t="shared" si="29"/>
        <v>0</v>
      </c>
      <c r="H139" s="93">
        <f t="shared" si="29"/>
        <v>0</v>
      </c>
      <c r="I139" s="93">
        <f t="shared" si="29"/>
        <v>0</v>
      </c>
      <c r="J139" s="93">
        <f t="shared" si="29"/>
        <v>0</v>
      </c>
      <c r="K139" s="95">
        <f>SUM(K89:K138)</f>
        <v>3</v>
      </c>
      <c r="L139" s="93">
        <f>SUM(L89:L138)</f>
        <v>14</v>
      </c>
      <c r="M139" s="96">
        <f>K139+L139</f>
        <v>17</v>
      </c>
    </row>
    <row r="140" spans="1:24" ht="23.25" customHeight="1" thickBot="1">
      <c r="A140" s="118"/>
      <c r="B140" s="119" t="s">
        <v>113</v>
      </c>
      <c r="C140" s="93">
        <f t="shared" ref="C140:M140" si="30">C19+C29+C43+C57+C81+C85+C139</f>
        <v>13</v>
      </c>
      <c r="D140" s="93">
        <f t="shared" si="30"/>
        <v>12</v>
      </c>
      <c r="E140" s="93">
        <f t="shared" si="30"/>
        <v>6</v>
      </c>
      <c r="F140" s="93">
        <f t="shared" si="30"/>
        <v>11</v>
      </c>
      <c r="G140" s="93">
        <f t="shared" si="30"/>
        <v>0</v>
      </c>
      <c r="H140" s="93">
        <f t="shared" si="30"/>
        <v>0</v>
      </c>
      <c r="I140" s="93">
        <f t="shared" si="30"/>
        <v>0</v>
      </c>
      <c r="J140" s="93">
        <f t="shared" si="30"/>
        <v>0</v>
      </c>
      <c r="K140" s="93">
        <f t="shared" si="30"/>
        <v>19</v>
      </c>
      <c r="L140" s="93">
        <f t="shared" si="30"/>
        <v>23</v>
      </c>
      <c r="M140" s="93">
        <f t="shared" si="30"/>
        <v>42</v>
      </c>
      <c r="X140" s="9"/>
    </row>
    <row r="141" spans="1:24" ht="35.25" customHeight="1">
      <c r="X141" s="9"/>
    </row>
  </sheetData>
  <mergeCells count="31">
    <mergeCell ref="A88:M88"/>
    <mergeCell ref="X13:X14"/>
    <mergeCell ref="B44:B45"/>
    <mergeCell ref="I44:J44"/>
    <mergeCell ref="A44:A45"/>
    <mergeCell ref="E44:F44"/>
    <mergeCell ref="G44:H44"/>
    <mergeCell ref="A58:M58"/>
    <mergeCell ref="K44:M44"/>
    <mergeCell ref="C44:D44"/>
    <mergeCell ref="A82:M82"/>
    <mergeCell ref="A86:A87"/>
    <mergeCell ref="B86:B87"/>
    <mergeCell ref="C86:D86"/>
    <mergeCell ref="E86:F86"/>
    <mergeCell ref="G86:H86"/>
    <mergeCell ref="I86:J86"/>
    <mergeCell ref="K86:M86"/>
    <mergeCell ref="K1:M1"/>
    <mergeCell ref="A6:M6"/>
    <mergeCell ref="A20:M20"/>
    <mergeCell ref="A30:M30"/>
    <mergeCell ref="A46:M46"/>
    <mergeCell ref="E4:F4"/>
    <mergeCell ref="A2:M2"/>
    <mergeCell ref="K4:M4"/>
    <mergeCell ref="G4:H4"/>
    <mergeCell ref="I4:J4"/>
    <mergeCell ref="A4:A5"/>
    <mergeCell ref="B4:B5"/>
    <mergeCell ref="C4:D4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3" min="1" max="12" man="1"/>
    <brk id="8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B2:E4"/>
  <sheetViews>
    <sheetView workbookViewId="0">
      <selection activeCell="E13" sqref="E13"/>
    </sheetView>
  </sheetViews>
  <sheetFormatPr defaultRowHeight="12.75"/>
  <cols>
    <col min="2" max="2" width="20.42578125" customWidth="1"/>
    <col min="3" max="3" width="19.5703125" customWidth="1"/>
    <col min="4" max="4" width="18.28515625" customWidth="1"/>
    <col min="5" max="5" width="18.5703125" customWidth="1"/>
    <col min="7" max="7" width="9.140625" customWidth="1"/>
  </cols>
  <sheetData>
    <row r="2" spans="2:5" s="907" customFormat="1" ht="25.5">
      <c r="B2" s="907" t="s">
        <v>969</v>
      </c>
      <c r="C2" s="907" t="s">
        <v>968</v>
      </c>
      <c r="D2" s="906" t="s">
        <v>970</v>
      </c>
      <c r="E2" s="907" t="s">
        <v>971</v>
      </c>
    </row>
    <row r="4" spans="2:5" s="908" customFormat="1" ht="28.5" customHeight="1">
      <c r="B4" s="908">
        <f>'ПНИ, в тч. детские'!H34+' ДИ'!H28+ДИМВ!H27+'Краевые центры'!H27+'КЦ МФЦ НИИ'!H67+' общий УСЗН и ЦЗН'!H322</f>
        <v>42</v>
      </c>
      <c r="C4" s="908">
        <f>'ПНИ, в тч. детские'!K34+' ДИ'!K28+ДИМВ!K27+'Краевые центры'!K27+'КЦ МФЦ НИИ'!K67+' общий УСЗН и ЦЗН'!K322</f>
        <v>75</v>
      </c>
      <c r="D4" s="908">
        <f>'ПНИ, в тч. детские'!N34+' ДИ'!N28+ДИМВ!N27+'Краевые центры'!N27+'КЦ МФЦ НИИ'!N67+' общий УСЗН и ЦЗН'!N322</f>
        <v>20</v>
      </c>
      <c r="E4" s="909">
        <f>'ПНИ, в тч. детские'!P34+' ДИ'!P28+ДИМВ!P27+'Краевые центры'!P27+'КЦ МФЦ НИИ'!P67+' общий УСЗН и ЦЗН'!P322</f>
        <v>23500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итог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reviz_05</cp:lastModifiedBy>
  <cp:lastPrinted>2024-07-18T04:46:56Z</cp:lastPrinted>
  <dcterms:created xsi:type="dcterms:W3CDTF">2016-09-30T08:39:18Z</dcterms:created>
  <dcterms:modified xsi:type="dcterms:W3CDTF">2024-07-18T05:43:49Z</dcterms:modified>
</cp:coreProperties>
</file>