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0" windowWidth="2190" windowHeight="1185" tabRatio="322" activeTab="2"/>
  </bookViews>
  <sheets>
    <sheet name="Нестационары" sheetId="1" r:id="rId1"/>
    <sheet name="Дети" sheetId="2" r:id="rId2"/>
    <sheet name="Дома-Интернаты" sheetId="3" r:id="rId3"/>
    <sheet name="СОНКО" sheetId="5" r:id="rId4"/>
    <sheet name="СТАТИСТИКА" sheetId="4" r:id="rId5"/>
  </sheets>
  <definedNames>
    <definedName name="_xlnm._FilterDatabase" localSheetId="2" hidden="1">'Дома-Интернаты'!$B$9:$ET$53</definedName>
    <definedName name="_xlnm._FilterDatabase" localSheetId="0" hidden="1">Нестационары!$HF$8:$HI$39</definedName>
    <definedName name="SIGNERNAME1" localSheetId="1">Дети!$AO$4</definedName>
    <definedName name="SIGNERSTAMP1" localSheetId="1">Дети!$AN$4</definedName>
    <definedName name="_xlnm.Print_Titles" localSheetId="1">Дети!$B:$B</definedName>
    <definedName name="_xlnm.Print_Titles" localSheetId="2">'Дома-Интернаты'!$B:$C,'Дома-Интернаты'!$5:$9</definedName>
    <definedName name="_xlnm.Print_Titles" localSheetId="0">Нестационары!$A:$B,Нестационары!$4:$8</definedName>
    <definedName name="_xlnm.Print_Area" localSheetId="0">Нестационары!$A$1:$HO$46</definedName>
  </definedNames>
  <calcPr calcId="145621" refMode="R1C1"/>
</workbook>
</file>

<file path=xl/calcChain.xml><?xml version="1.0" encoding="utf-8"?>
<calcChain xmlns="http://schemas.openxmlformats.org/spreadsheetml/2006/main">
  <c r="CD47" i="3" l="1"/>
  <c r="CX47" i="3"/>
  <c r="D38" i="1" l="1"/>
  <c r="D39" i="1" s="1"/>
  <c r="E38" i="1"/>
  <c r="D31" i="1"/>
  <c r="E31" i="1"/>
  <c r="F31" i="1"/>
  <c r="HF39" i="1"/>
  <c r="C16" i="2"/>
  <c r="AW44" i="1" s="1"/>
  <c r="AW43" i="1"/>
  <c r="E39" i="1" l="1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Y47" i="3"/>
  <c r="CZ47" i="3"/>
  <c r="DA47" i="3"/>
  <c r="DB47" i="3"/>
  <c r="DC47" i="3"/>
  <c r="DD47" i="3"/>
  <c r="DE47" i="3"/>
  <c r="DF47" i="3"/>
  <c r="DG47" i="3"/>
  <c r="DH47" i="3"/>
  <c r="DI47" i="3"/>
  <c r="DJ47" i="3"/>
  <c r="DK47" i="3"/>
  <c r="DL47" i="3"/>
  <c r="DM47" i="3"/>
  <c r="DN47" i="3"/>
  <c r="DO47" i="3"/>
  <c r="DP47" i="3"/>
  <c r="DQ47" i="3"/>
  <c r="DR47" i="3"/>
  <c r="DS47" i="3"/>
  <c r="DT47" i="3"/>
  <c r="DU47" i="3"/>
  <c r="DV47" i="3"/>
  <c r="DW47" i="3"/>
  <c r="DX47" i="3"/>
  <c r="DY47" i="3"/>
  <c r="DZ47" i="3"/>
  <c r="EA47" i="3"/>
  <c r="EB47" i="3"/>
  <c r="EC47" i="3"/>
  <c r="ED47" i="3"/>
  <c r="EE47" i="3"/>
  <c r="EF47" i="3"/>
  <c r="EG47" i="3"/>
  <c r="EH47" i="3"/>
  <c r="EI47" i="3"/>
  <c r="EJ47" i="3"/>
  <c r="EK47" i="3"/>
  <c r="EL47" i="3"/>
  <c r="EM47" i="3"/>
  <c r="EN47" i="3"/>
  <c r="EO47" i="3"/>
  <c r="EP47" i="3"/>
  <c r="EQ47" i="3"/>
  <c r="ER47" i="3"/>
  <c r="ES47" i="3"/>
  <c r="ET47" i="3"/>
  <c r="D47" i="3"/>
  <c r="BF31" i="1" l="1"/>
  <c r="AT46" i="3" l="1"/>
  <c r="BV46" i="3"/>
  <c r="BW46" i="3"/>
  <c r="BX46" i="3"/>
  <c r="BY46" i="3"/>
  <c r="BZ46" i="3"/>
  <c r="AA46" i="3" l="1"/>
  <c r="M31" i="1" l="1"/>
  <c r="M39" i="1" s="1"/>
  <c r="BU46" i="3" l="1"/>
  <c r="C53" i="4" l="1"/>
  <c r="CT46" i="3"/>
  <c r="F9" i="4" s="1"/>
  <c r="CU46" i="3"/>
  <c r="G9" i="4" s="1"/>
  <c r="CV46" i="3"/>
  <c r="H9" i="4" s="1"/>
  <c r="CW46" i="3"/>
  <c r="I9" i="4" s="1"/>
  <c r="CX46" i="3"/>
  <c r="J9" i="4" s="1"/>
  <c r="CY46" i="3"/>
  <c r="K9" i="4" s="1"/>
  <c r="CZ46" i="3"/>
  <c r="L9" i="4" s="1"/>
  <c r="CO38" i="1"/>
  <c r="CP38" i="1"/>
  <c r="CQ38" i="1"/>
  <c r="CR38" i="1"/>
  <c r="CS38" i="1"/>
  <c r="CT38" i="1"/>
  <c r="CU38" i="1"/>
  <c r="CO31" i="1"/>
  <c r="CP31" i="1"/>
  <c r="CQ31" i="1"/>
  <c r="CR31" i="1"/>
  <c r="CS31" i="1"/>
  <c r="CT31" i="1"/>
  <c r="CU31" i="1"/>
  <c r="CU39" i="1" s="1"/>
  <c r="L7" i="4" s="1"/>
  <c r="GM38" i="1"/>
  <c r="GN38" i="1"/>
  <c r="GO38" i="1"/>
  <c r="GP38" i="1"/>
  <c r="GQ38" i="1"/>
  <c r="GR38" i="1"/>
  <c r="GS38" i="1"/>
  <c r="GT38" i="1"/>
  <c r="GM31" i="1"/>
  <c r="GN31" i="1"/>
  <c r="GO31" i="1"/>
  <c r="GP31" i="1"/>
  <c r="GQ31" i="1"/>
  <c r="GR31" i="1"/>
  <c r="GR39" i="1" s="1"/>
  <c r="K8" i="4" s="1"/>
  <c r="GS31" i="1"/>
  <c r="GT31" i="1"/>
  <c r="CR39" i="1" l="1"/>
  <c r="I7" i="4" s="1"/>
  <c r="CQ39" i="1"/>
  <c r="H7" i="4" s="1"/>
  <c r="GN39" i="1"/>
  <c r="G8" i="4" s="1"/>
  <c r="GT39" i="1"/>
  <c r="GP39" i="1"/>
  <c r="I8" i="4" s="1"/>
  <c r="I10" i="4" s="1"/>
  <c r="CT39" i="1"/>
  <c r="K7" i="4" s="1"/>
  <c r="K10" i="4" s="1"/>
  <c r="CS39" i="1"/>
  <c r="J7" i="4" s="1"/>
  <c r="CP39" i="1"/>
  <c r="G7" i="4" s="1"/>
  <c r="G10" i="4" s="1"/>
  <c r="CO39" i="1"/>
  <c r="F7" i="4" s="1"/>
  <c r="GS39" i="1"/>
  <c r="L8" i="4" s="1"/>
  <c r="L10" i="4" s="1"/>
  <c r="GO39" i="1"/>
  <c r="H8" i="4" s="1"/>
  <c r="H10" i="4" s="1"/>
  <c r="GQ39" i="1"/>
  <c r="J8" i="4" s="1"/>
  <c r="GM39" i="1"/>
  <c r="F8" i="4" s="1"/>
  <c r="EK46" i="3"/>
  <c r="F10" i="4" l="1"/>
  <c r="J10" i="4"/>
  <c r="BG31" i="1"/>
  <c r="CJ46" i="3" l="1"/>
  <c r="I46" i="3" l="1"/>
  <c r="C34" i="4" s="1"/>
  <c r="AV46" i="3" l="1"/>
  <c r="CM46" i="3"/>
  <c r="BR46" i="3"/>
  <c r="BS46" i="3"/>
  <c r="BT46" i="3"/>
  <c r="AB46" i="3"/>
  <c r="V46" i="3"/>
  <c r="C26" i="4"/>
  <c r="C20" i="4"/>
  <c r="CR46" i="3"/>
  <c r="CS46" i="3"/>
  <c r="DA46" i="3"/>
  <c r="DB46" i="3"/>
  <c r="DD46" i="3"/>
  <c r="DE46" i="3"/>
  <c r="DF46" i="3"/>
  <c r="DG46" i="3"/>
  <c r="DH46" i="3"/>
  <c r="DI46" i="3"/>
  <c r="DJ46" i="3"/>
  <c r="DK46" i="3"/>
  <c r="DL46" i="3"/>
  <c r="DM46" i="3"/>
  <c r="DN46" i="3"/>
  <c r="DO46" i="3"/>
  <c r="DP46" i="3"/>
  <c r="DQ46" i="3"/>
  <c r="DR46" i="3"/>
  <c r="DS46" i="3"/>
  <c r="DT46" i="3"/>
  <c r="DU46" i="3"/>
  <c r="DV46" i="3"/>
  <c r="DW46" i="3"/>
  <c r="DX46" i="3"/>
  <c r="DY46" i="3"/>
  <c r="DZ46" i="3"/>
  <c r="EA46" i="3"/>
  <c r="EB46" i="3"/>
  <c r="EC46" i="3"/>
  <c r="ED46" i="3"/>
  <c r="EE46" i="3"/>
  <c r="EF46" i="3"/>
  <c r="EG46" i="3"/>
  <c r="EH46" i="3"/>
  <c r="EI46" i="3"/>
  <c r="EJ46" i="3"/>
  <c r="EM46" i="3"/>
  <c r="EN46" i="3"/>
  <c r="EO46" i="3"/>
  <c r="EL46" i="3"/>
  <c r="EP46" i="3"/>
  <c r="EQ46" i="3"/>
  <c r="ER46" i="3"/>
  <c r="ES46" i="3"/>
  <c r="ET46" i="3"/>
  <c r="AA16" i="2"/>
  <c r="S16" i="2"/>
  <c r="T16" i="2"/>
  <c r="U16" i="2"/>
  <c r="V16" i="2"/>
  <c r="W16" i="2"/>
  <c r="X16" i="2"/>
  <c r="Y16" i="2"/>
  <c r="R16" i="2"/>
  <c r="K16" i="2"/>
  <c r="L16" i="2"/>
  <c r="M16" i="2"/>
  <c r="N16" i="2"/>
  <c r="O16" i="2"/>
  <c r="P16" i="2"/>
  <c r="J16" i="2"/>
  <c r="C38" i="1"/>
  <c r="F38" i="1"/>
  <c r="G38" i="1"/>
  <c r="H38" i="1"/>
  <c r="I38" i="1"/>
  <c r="J38" i="1"/>
  <c r="K38" i="1"/>
  <c r="L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EN38" i="1"/>
  <c r="EO38" i="1"/>
  <c r="EP38" i="1"/>
  <c r="EQ38" i="1"/>
  <c r="ER38" i="1"/>
  <c r="ES38" i="1"/>
  <c r="ET38" i="1"/>
  <c r="EU38" i="1"/>
  <c r="EV38" i="1"/>
  <c r="EW38" i="1"/>
  <c r="EX38" i="1"/>
  <c r="EY38" i="1"/>
  <c r="EZ38" i="1"/>
  <c r="FA38" i="1"/>
  <c r="FB38" i="1"/>
  <c r="FC38" i="1"/>
  <c r="FD38" i="1"/>
  <c r="FE38" i="1"/>
  <c r="FF38" i="1"/>
  <c r="FG38" i="1"/>
  <c r="FH38" i="1"/>
  <c r="FI38" i="1"/>
  <c r="FJ38" i="1"/>
  <c r="FK38" i="1"/>
  <c r="FL38" i="1"/>
  <c r="FM38" i="1"/>
  <c r="FN38" i="1"/>
  <c r="FO38" i="1"/>
  <c r="FP38" i="1"/>
  <c r="FQ38" i="1"/>
  <c r="FR38" i="1"/>
  <c r="FS38" i="1"/>
  <c r="FT38" i="1"/>
  <c r="FU38" i="1"/>
  <c r="FV38" i="1"/>
  <c r="FW38" i="1"/>
  <c r="FX38" i="1"/>
  <c r="FY38" i="1"/>
  <c r="FZ38" i="1"/>
  <c r="GA38" i="1"/>
  <c r="GB38" i="1"/>
  <c r="GC38" i="1"/>
  <c r="GD38" i="1"/>
  <c r="GE38" i="1"/>
  <c r="GF38" i="1"/>
  <c r="GG38" i="1"/>
  <c r="GH38" i="1"/>
  <c r="GI38" i="1"/>
  <c r="GJ38" i="1"/>
  <c r="GK38" i="1"/>
  <c r="GL38" i="1"/>
  <c r="GU38" i="1"/>
  <c r="GV38" i="1"/>
  <c r="GW38" i="1"/>
  <c r="GX38" i="1"/>
  <c r="GY38" i="1"/>
  <c r="GZ38" i="1"/>
  <c r="HA38" i="1"/>
  <c r="HB38" i="1"/>
  <c r="HC38" i="1"/>
  <c r="HD38" i="1"/>
  <c r="HE38" i="1"/>
  <c r="HG38" i="1"/>
  <c r="HG39" i="1" s="1"/>
  <c r="HH38" i="1"/>
  <c r="HH39" i="1" s="1"/>
  <c r="C31" i="1"/>
  <c r="G31" i="1"/>
  <c r="H31" i="1"/>
  <c r="I31" i="1"/>
  <c r="J31" i="1"/>
  <c r="K31" i="1"/>
  <c r="L31" i="1"/>
  <c r="N31" i="1"/>
  <c r="O31" i="1"/>
  <c r="P31" i="1"/>
  <c r="Q31" i="1"/>
  <c r="R31" i="1"/>
  <c r="S31" i="1"/>
  <c r="T31" i="1"/>
  <c r="U31" i="1"/>
  <c r="V31" i="1"/>
  <c r="V39" i="1" s="1"/>
  <c r="W31" i="1"/>
  <c r="X31" i="1"/>
  <c r="Y31" i="1"/>
  <c r="Z31" i="1"/>
  <c r="Z39" i="1" s="1"/>
  <c r="AA31" i="1"/>
  <c r="AB31" i="1"/>
  <c r="AC31" i="1"/>
  <c r="AD31" i="1"/>
  <c r="AE31" i="1"/>
  <c r="AF31" i="1"/>
  <c r="AG31" i="1"/>
  <c r="AH31" i="1"/>
  <c r="AH39" i="1" s="1"/>
  <c r="AI31" i="1"/>
  <c r="AJ31" i="1"/>
  <c r="AK31" i="1"/>
  <c r="AL31" i="1"/>
  <c r="AL39" i="1" s="1"/>
  <c r="AM31" i="1"/>
  <c r="AN31" i="1"/>
  <c r="AO31" i="1"/>
  <c r="AP31" i="1"/>
  <c r="AQ31" i="1"/>
  <c r="AR31" i="1"/>
  <c r="AS31" i="1"/>
  <c r="AT31" i="1"/>
  <c r="AT39" i="1" s="1"/>
  <c r="AU31" i="1"/>
  <c r="AV31" i="1"/>
  <c r="AW31" i="1"/>
  <c r="AX31" i="1"/>
  <c r="AX39" i="1" s="1"/>
  <c r="AY31" i="1"/>
  <c r="AZ31" i="1"/>
  <c r="BA31" i="1"/>
  <c r="BB31" i="1"/>
  <c r="BC31" i="1"/>
  <c r="BD31" i="1"/>
  <c r="BE31" i="1"/>
  <c r="BG39" i="1"/>
  <c r="BH31" i="1"/>
  <c r="BI31" i="1"/>
  <c r="BJ31" i="1"/>
  <c r="BK31" i="1"/>
  <c r="BK39" i="1" s="1"/>
  <c r="BL31" i="1"/>
  <c r="BM31" i="1"/>
  <c r="BN31" i="1"/>
  <c r="BN39" i="1" s="1"/>
  <c r="BO31" i="1"/>
  <c r="BP31" i="1"/>
  <c r="BQ31" i="1"/>
  <c r="BR31" i="1"/>
  <c r="BR39" i="1" s="1"/>
  <c r="BS31" i="1"/>
  <c r="BT31" i="1"/>
  <c r="BU31" i="1"/>
  <c r="BV31" i="1"/>
  <c r="BV39" i="1" s="1"/>
  <c r="BW31" i="1"/>
  <c r="BX31" i="1"/>
  <c r="BY31" i="1"/>
  <c r="BZ31" i="1"/>
  <c r="BZ39" i="1" s="1"/>
  <c r="CA31" i="1"/>
  <c r="CB31" i="1"/>
  <c r="CC31" i="1"/>
  <c r="CD31" i="1"/>
  <c r="CD39" i="1" s="1"/>
  <c r="CE31" i="1"/>
  <c r="CF31" i="1"/>
  <c r="CG31" i="1"/>
  <c r="CH31" i="1"/>
  <c r="CH39" i="1" s="1"/>
  <c r="CI31" i="1"/>
  <c r="CJ31" i="1"/>
  <c r="CK31" i="1"/>
  <c r="CL31" i="1"/>
  <c r="CL39" i="1" s="1"/>
  <c r="CM31" i="1"/>
  <c r="CN31" i="1"/>
  <c r="CV31" i="1"/>
  <c r="CW31" i="1"/>
  <c r="CW39" i="1" s="1"/>
  <c r="CX31" i="1"/>
  <c r="CY31" i="1"/>
  <c r="CZ31" i="1"/>
  <c r="DA31" i="1"/>
  <c r="DA39" i="1" s="1"/>
  <c r="DB31" i="1"/>
  <c r="DC31" i="1"/>
  <c r="DD31" i="1"/>
  <c r="DE31" i="1"/>
  <c r="DE39" i="1" s="1"/>
  <c r="DF31" i="1"/>
  <c r="DG31" i="1"/>
  <c r="DH31" i="1"/>
  <c r="DI31" i="1"/>
  <c r="DI39" i="1" s="1"/>
  <c r="DJ31" i="1"/>
  <c r="DK31" i="1"/>
  <c r="DL31" i="1"/>
  <c r="DM31" i="1"/>
  <c r="DM39" i="1" s="1"/>
  <c r="DN31" i="1"/>
  <c r="DO31" i="1"/>
  <c r="DP31" i="1"/>
  <c r="DQ31" i="1"/>
  <c r="DQ39" i="1" s="1"/>
  <c r="DR31" i="1"/>
  <c r="DS31" i="1"/>
  <c r="DT31" i="1"/>
  <c r="DU31" i="1"/>
  <c r="DU39" i="1" s="1"/>
  <c r="DV31" i="1"/>
  <c r="DW31" i="1"/>
  <c r="DX31" i="1"/>
  <c r="DY31" i="1"/>
  <c r="DY39" i="1" s="1"/>
  <c r="DZ31" i="1"/>
  <c r="EA31" i="1"/>
  <c r="EB31" i="1"/>
  <c r="EC31" i="1"/>
  <c r="EC39" i="1" s="1"/>
  <c r="ED31" i="1"/>
  <c r="EE31" i="1"/>
  <c r="EF31" i="1"/>
  <c r="EG31" i="1"/>
  <c r="EG39" i="1" s="1"/>
  <c r="EH31" i="1"/>
  <c r="EI31" i="1"/>
  <c r="EJ31" i="1"/>
  <c r="EK31" i="1"/>
  <c r="EK39" i="1" s="1"/>
  <c r="EL31" i="1"/>
  <c r="EM31" i="1"/>
  <c r="EN31" i="1"/>
  <c r="EO31" i="1"/>
  <c r="EO39" i="1" s="1"/>
  <c r="EP31" i="1"/>
  <c r="EQ31" i="1"/>
  <c r="ER31" i="1"/>
  <c r="ES31" i="1"/>
  <c r="ES39" i="1" s="1"/>
  <c r="ET31" i="1"/>
  <c r="EU31" i="1"/>
  <c r="EV31" i="1"/>
  <c r="EW31" i="1"/>
  <c r="EW39" i="1" s="1"/>
  <c r="EX31" i="1"/>
  <c r="EY31" i="1"/>
  <c r="EZ31" i="1"/>
  <c r="FA31" i="1"/>
  <c r="FA39" i="1" s="1"/>
  <c r="FB31" i="1"/>
  <c r="FD31" i="1"/>
  <c r="FE31" i="1"/>
  <c r="FF31" i="1"/>
  <c r="FG31" i="1"/>
  <c r="FH31" i="1"/>
  <c r="FI31" i="1"/>
  <c r="FK31" i="1"/>
  <c r="FL31" i="1"/>
  <c r="FM31" i="1"/>
  <c r="FN31" i="1"/>
  <c r="FO31" i="1"/>
  <c r="FP31" i="1"/>
  <c r="FQ31" i="1"/>
  <c r="FR31" i="1"/>
  <c r="FS31" i="1"/>
  <c r="FT31" i="1"/>
  <c r="FU31" i="1"/>
  <c r="FV31" i="1"/>
  <c r="FW31" i="1"/>
  <c r="FX31" i="1"/>
  <c r="FY31" i="1"/>
  <c r="FZ31" i="1"/>
  <c r="GA31" i="1"/>
  <c r="GB31" i="1"/>
  <c r="GC31" i="1"/>
  <c r="GD31" i="1"/>
  <c r="GE31" i="1"/>
  <c r="GF31" i="1"/>
  <c r="GG31" i="1"/>
  <c r="GH31" i="1"/>
  <c r="GI31" i="1"/>
  <c r="GJ31" i="1"/>
  <c r="GK31" i="1"/>
  <c r="GL31" i="1"/>
  <c r="GU31" i="1"/>
  <c r="GU39" i="1" s="1"/>
  <c r="GV31" i="1"/>
  <c r="GV39" i="1" s="1"/>
  <c r="GW31" i="1"/>
  <c r="GW39" i="1" s="1"/>
  <c r="GX31" i="1"/>
  <c r="GY31" i="1"/>
  <c r="GZ31" i="1"/>
  <c r="HA31" i="1"/>
  <c r="HB31" i="1"/>
  <c r="HC31" i="1"/>
  <c r="HD31" i="1"/>
  <c r="HE31" i="1"/>
  <c r="HI31" i="1"/>
  <c r="HJ31" i="1"/>
  <c r="HK31" i="1"/>
  <c r="HL31" i="1"/>
  <c r="HM31" i="1"/>
  <c r="HN31" i="1"/>
  <c r="HO31" i="1"/>
  <c r="AS16" i="2"/>
  <c r="AT16" i="2"/>
  <c r="AW16" i="2"/>
  <c r="GK39" i="1" l="1"/>
  <c r="GL39" i="1"/>
  <c r="BB39" i="1"/>
  <c r="AP39" i="1"/>
  <c r="AD39" i="1"/>
  <c r="R39" i="1"/>
  <c r="BF38" i="1"/>
  <c r="BF39" i="1" s="1"/>
  <c r="DC46" i="3"/>
  <c r="F39" i="1"/>
  <c r="J39" i="1"/>
  <c r="EZ39" i="1"/>
  <c r="EV39" i="1"/>
  <c r="ER39" i="1"/>
  <c r="EN39" i="1"/>
  <c r="EJ39" i="1"/>
  <c r="EF39" i="1"/>
  <c r="EB39" i="1"/>
  <c r="DX39" i="1"/>
  <c r="DT39" i="1"/>
  <c r="DP39" i="1"/>
  <c r="DL39" i="1"/>
  <c r="DH39" i="1"/>
  <c r="DD39" i="1"/>
  <c r="CZ39" i="1"/>
  <c r="CV39" i="1"/>
  <c r="CK39" i="1"/>
  <c r="CG39" i="1"/>
  <c r="CC39" i="1"/>
  <c r="BY39" i="1"/>
  <c r="BU39" i="1"/>
  <c r="BQ39" i="1"/>
  <c r="BM39" i="1"/>
  <c r="BJ39" i="1"/>
  <c r="BE39" i="1"/>
  <c r="BA39" i="1"/>
  <c r="AW39" i="1"/>
  <c r="AS39" i="1"/>
  <c r="AO39" i="1"/>
  <c r="AK39" i="1"/>
  <c r="AG39" i="1"/>
  <c r="AC39" i="1"/>
  <c r="Y39" i="1"/>
  <c r="U39" i="1"/>
  <c r="Q39" i="1"/>
  <c r="N39" i="1"/>
  <c r="I39" i="1"/>
  <c r="C39" i="1"/>
  <c r="EY39" i="1"/>
  <c r="EU39" i="1"/>
  <c r="EQ39" i="1"/>
  <c r="EM39" i="1"/>
  <c r="EI39" i="1"/>
  <c r="EE39" i="1"/>
  <c r="EA39" i="1"/>
  <c r="DW39" i="1"/>
  <c r="DS39" i="1"/>
  <c r="DO39" i="1"/>
  <c r="DK39" i="1"/>
  <c r="DG39" i="1"/>
  <c r="DC39" i="1"/>
  <c r="CY39" i="1"/>
  <c r="CN39" i="1"/>
  <c r="CJ39" i="1"/>
  <c r="CF39" i="1"/>
  <c r="CB39" i="1"/>
  <c r="BX39" i="1"/>
  <c r="BT39" i="1"/>
  <c r="BP39" i="1"/>
  <c r="BL39" i="1"/>
  <c r="BI39" i="1"/>
  <c r="BD39" i="1"/>
  <c r="AZ39" i="1"/>
  <c r="AV39" i="1"/>
  <c r="AR39" i="1"/>
  <c r="AN39" i="1"/>
  <c r="AJ39" i="1"/>
  <c r="AF39" i="1"/>
  <c r="AB39" i="1"/>
  <c r="X39" i="1"/>
  <c r="T39" i="1"/>
  <c r="P39" i="1"/>
  <c r="L39" i="1"/>
  <c r="C33" i="4" s="1"/>
  <c r="H39" i="1"/>
  <c r="FB39" i="1"/>
  <c r="EX39" i="1"/>
  <c r="ET39" i="1"/>
  <c r="EP39" i="1"/>
  <c r="EL39" i="1"/>
  <c r="EH39" i="1"/>
  <c r="ED39" i="1"/>
  <c r="DZ39" i="1"/>
  <c r="DV39" i="1"/>
  <c r="DR39" i="1"/>
  <c r="DN39" i="1"/>
  <c r="DJ39" i="1"/>
  <c r="DF39" i="1"/>
  <c r="DB39" i="1"/>
  <c r="CX39" i="1"/>
  <c r="CM39" i="1"/>
  <c r="CI39" i="1"/>
  <c r="CE39" i="1"/>
  <c r="CA39" i="1"/>
  <c r="BW39" i="1"/>
  <c r="BS39" i="1"/>
  <c r="BO39" i="1"/>
  <c r="BH39" i="1"/>
  <c r="BC39" i="1"/>
  <c r="AY39" i="1"/>
  <c r="AQ39" i="1"/>
  <c r="AM39" i="1"/>
  <c r="AI39" i="1"/>
  <c r="AE39" i="1"/>
  <c r="AA39" i="1"/>
  <c r="W39" i="1"/>
  <c r="S39" i="1"/>
  <c r="O39" i="1"/>
  <c r="K39" i="1"/>
  <c r="G39" i="1"/>
  <c r="FJ31" i="1"/>
  <c r="FJ39" i="1" s="1"/>
  <c r="C24" i="4" s="1"/>
  <c r="AU46" i="3"/>
  <c r="AW46" i="3"/>
  <c r="C15" i="4" s="1"/>
  <c r="DD48" i="3"/>
  <c r="AU39" i="1"/>
  <c r="AT41" i="1" s="1"/>
  <c r="Q16" i="2"/>
  <c r="I16" i="2"/>
  <c r="HC39" i="1"/>
  <c r="GY39" i="1"/>
  <c r="GJ39" i="1"/>
  <c r="GF39" i="1"/>
  <c r="GB39" i="1"/>
  <c r="FX39" i="1"/>
  <c r="FT39" i="1"/>
  <c r="FP39" i="1"/>
  <c r="FM39" i="1"/>
  <c r="FI39" i="1"/>
  <c r="FE39" i="1"/>
  <c r="HD39" i="1"/>
  <c r="GZ39" i="1"/>
  <c r="C25" i="4"/>
  <c r="GG39" i="1"/>
  <c r="GC39" i="1"/>
  <c r="FY39" i="1"/>
  <c r="FU39" i="1"/>
  <c r="FQ39" i="1"/>
  <c r="FN39" i="1"/>
  <c r="FF39" i="1"/>
  <c r="HE39" i="1"/>
  <c r="HA39" i="1"/>
  <c r="GH39" i="1"/>
  <c r="GD39" i="1"/>
  <c r="FZ39" i="1"/>
  <c r="FV39" i="1"/>
  <c r="FR39" i="1"/>
  <c r="FO39" i="1"/>
  <c r="FK39" i="1"/>
  <c r="FG39" i="1"/>
  <c r="HB39" i="1"/>
  <c r="GX39" i="1"/>
  <c r="GI39" i="1"/>
  <c r="GE39" i="1"/>
  <c r="GA39" i="1"/>
  <c r="FW39" i="1"/>
  <c r="FS39" i="1"/>
  <c r="FL39" i="1"/>
  <c r="FH39" i="1"/>
  <c r="FD39" i="1"/>
  <c r="F16" i="2"/>
  <c r="C19" i="4" s="1"/>
  <c r="Y46" i="3"/>
  <c r="Z46" i="3"/>
  <c r="FC31" i="1"/>
  <c r="FC39" i="1" s="1"/>
  <c r="EI41" i="1" l="1"/>
  <c r="EV41" i="1"/>
  <c r="AT42" i="1" s="1"/>
  <c r="BF41" i="1"/>
  <c r="AW42" i="1"/>
  <c r="K43" i="1"/>
  <c r="K42" i="1"/>
  <c r="I50" i="3"/>
  <c r="C30" i="4"/>
  <c r="AW41" i="1"/>
  <c r="C22" i="4"/>
  <c r="C27" i="4"/>
  <c r="C31" i="4"/>
  <c r="C23" i="4"/>
  <c r="H16" i="2"/>
  <c r="AW45" i="1" l="1"/>
  <c r="AX46" i="3"/>
  <c r="M46" i="3" l="1"/>
  <c r="C10" i="4" s="1"/>
  <c r="I52" i="3"/>
  <c r="AX52" i="3"/>
  <c r="AT52" i="3"/>
  <c r="AU52" i="3"/>
  <c r="AV52" i="3"/>
  <c r="AW52" i="3"/>
  <c r="AY52" i="3"/>
  <c r="CP46" i="3" l="1"/>
  <c r="C38" i="4" l="1"/>
  <c r="D46" i="3"/>
  <c r="D52" i="3"/>
  <c r="BI46" i="3" l="1"/>
  <c r="BJ46" i="3"/>
  <c r="BH46" i="3" l="1"/>
  <c r="C11" i="4" s="1"/>
  <c r="R52" i="3" l="1"/>
  <c r="S52" i="3"/>
  <c r="R46" i="3"/>
  <c r="S46" i="3"/>
  <c r="S53" i="3" l="1"/>
  <c r="R53" i="3"/>
  <c r="D53" i="3" l="1"/>
  <c r="AC46" i="3"/>
  <c r="AD46" i="3"/>
  <c r="AE46" i="3"/>
  <c r="AF46" i="3"/>
  <c r="AG46" i="3"/>
  <c r="AH46" i="3"/>
  <c r="AI46" i="3"/>
  <c r="AK46" i="3"/>
  <c r="AL46" i="3"/>
  <c r="AM46" i="3"/>
  <c r="AN46" i="3"/>
  <c r="AO46" i="3"/>
  <c r="AP46" i="3"/>
  <c r="AQ46" i="3"/>
  <c r="AR46" i="3"/>
  <c r="AS46" i="3"/>
  <c r="AN41" i="1" s="1"/>
  <c r="AX53" i="3"/>
  <c r="AY46" i="3"/>
  <c r="AZ46" i="3"/>
  <c r="BA46" i="3"/>
  <c r="BB46" i="3"/>
  <c r="BC46" i="3"/>
  <c r="BD46" i="3"/>
  <c r="BE46" i="3"/>
  <c r="BF46" i="3"/>
  <c r="BL46" i="3"/>
  <c r="BM46" i="3"/>
  <c r="BO46" i="3"/>
  <c r="BP46" i="3"/>
  <c r="BQ46" i="3"/>
  <c r="CA46" i="3"/>
  <c r="CB46" i="3"/>
  <c r="CC46" i="3"/>
  <c r="CD46" i="3"/>
  <c r="CE46" i="3"/>
  <c r="CF46" i="3"/>
  <c r="CG46" i="3"/>
  <c r="CH46" i="3"/>
  <c r="CI46" i="3"/>
  <c r="CK46" i="3"/>
  <c r="CL46" i="3"/>
  <c r="CN46" i="3"/>
  <c r="CQ46" i="3"/>
  <c r="N46" i="3"/>
  <c r="O46" i="3"/>
  <c r="P46" i="3"/>
  <c r="U46" i="3"/>
  <c r="W46" i="3"/>
  <c r="X46" i="3"/>
  <c r="J46" i="3"/>
  <c r="K46" i="3"/>
  <c r="L46" i="3"/>
  <c r="BI49" i="3" l="1"/>
  <c r="AT43" i="1" s="1"/>
  <c r="AT45" i="1" s="1"/>
  <c r="AJ46" i="3"/>
  <c r="T46" i="3"/>
  <c r="Q46" i="3" s="1"/>
  <c r="AY53" i="3"/>
  <c r="AV53" i="3"/>
  <c r="AW53" i="3"/>
  <c r="DF48" i="3"/>
  <c r="BN46" i="3"/>
  <c r="C13" i="4" s="1"/>
  <c r="BK46" i="3"/>
  <c r="C12" i="4" s="1"/>
  <c r="CO46" i="3"/>
  <c r="C16" i="4" l="1"/>
  <c r="BG46" i="3"/>
  <c r="C7" i="4" s="1"/>
  <c r="AU53" i="3"/>
  <c r="AT53" i="3"/>
  <c r="C36" i="4"/>
  <c r="M52" i="3"/>
  <c r="DH48" i="3" l="1"/>
  <c r="DI48" i="3"/>
  <c r="W52" i="3"/>
  <c r="X52" i="3"/>
  <c r="AS52" i="3"/>
  <c r="AS53" i="3" l="1"/>
  <c r="DA48" i="3" l="1"/>
  <c r="HI38" i="1" l="1"/>
  <c r="HI39" i="1" s="1"/>
  <c r="HJ38" i="1"/>
  <c r="HK38" i="1"/>
  <c r="HL38" i="1"/>
  <c r="HM38" i="1"/>
  <c r="HN38" i="1"/>
  <c r="C37" i="4"/>
  <c r="HM39" i="1" l="1"/>
  <c r="HL39" i="1"/>
  <c r="HN39" i="1"/>
  <c r="HJ39" i="1"/>
  <c r="HK39" i="1"/>
  <c r="U52" i="3" l="1"/>
  <c r="T52" i="3"/>
  <c r="AM16" i="2" l="1"/>
  <c r="C14" i="4" s="1"/>
  <c r="AN16" i="2"/>
  <c r="AO16" i="2"/>
  <c r="AP16" i="2"/>
  <c r="M53" i="3" l="1"/>
  <c r="F46" i="3"/>
  <c r="G46" i="3"/>
  <c r="H46" i="3"/>
  <c r="T53" i="3"/>
  <c r="U53" i="3"/>
  <c r="W53" i="3"/>
  <c r="X53" i="3"/>
  <c r="J52" i="3"/>
  <c r="K52" i="3"/>
  <c r="L52" i="3"/>
  <c r="N52" i="3"/>
  <c r="O52" i="3"/>
  <c r="P52" i="3"/>
  <c r="Q52" i="3"/>
  <c r="V52" i="3"/>
  <c r="E46" i="3" l="1"/>
  <c r="BH52" i="3"/>
  <c r="J53" i="3"/>
  <c r="K53" i="3"/>
  <c r="L53" i="3"/>
  <c r="N53" i="3"/>
  <c r="O53" i="3"/>
  <c r="P53" i="3"/>
  <c r="Q53" i="3"/>
  <c r="V53" i="3"/>
  <c r="HO38" i="1"/>
  <c r="C6" i="4"/>
  <c r="H52" i="3" l="1"/>
  <c r="BK49" i="3"/>
  <c r="C8" i="4"/>
  <c r="BN49" i="3"/>
  <c r="C39" i="4"/>
  <c r="HO39" i="1"/>
  <c r="I53" i="3"/>
  <c r="H53" i="3" s="1"/>
  <c r="C32" i="4" l="1"/>
  <c r="C28" i="4" l="1"/>
  <c r="C3" i="4" s="1"/>
  <c r="D16" i="2" l="1"/>
  <c r="E16" i="2"/>
  <c r="G16" i="2"/>
  <c r="Z16" i="2"/>
  <c r="AB16" i="2"/>
  <c r="AC16" i="2"/>
  <c r="AD16" i="2"/>
  <c r="AE16" i="2"/>
  <c r="AG16" i="2"/>
  <c r="AH16" i="2"/>
  <c r="AI16" i="2"/>
  <c r="AJ16" i="2"/>
  <c r="AK16" i="2"/>
  <c r="AL16" i="2"/>
  <c r="AQ16" i="2"/>
  <c r="C21" i="4" l="1"/>
  <c r="G41" i="1"/>
  <c r="AF16" i="2"/>
  <c r="K49" i="3" s="1"/>
  <c r="K41" i="1" l="1"/>
  <c r="F41" i="1"/>
  <c r="I49" i="3"/>
  <c r="C17" i="4"/>
  <c r="C5" i="4"/>
</calcChain>
</file>

<file path=xl/sharedStrings.xml><?xml version="1.0" encoding="utf-8"?>
<sst xmlns="http://schemas.openxmlformats.org/spreadsheetml/2006/main" count="732" uniqueCount="449">
  <si>
    <t>№</t>
  </si>
  <si>
    <t>Наименование учреждения:</t>
  </si>
  <si>
    <t>КГБУСО "Комплексный центр социального обслуживания населения Благовещенского района"</t>
  </si>
  <si>
    <t>КГБУСО "Комплексный центр социального обслуживания населения  Локтевского района"</t>
  </si>
  <si>
    <t>КГБУСО "Комплексный центр социального обслуживания населения Мамонтовского района"</t>
  </si>
  <si>
    <t>КГБУСО "Комплексный центр социального обслуживания населения  Михайловского района"</t>
  </si>
  <si>
    <t>КГБУСО "Комплексный центр социального обслуживания населения Родинского района"</t>
  </si>
  <si>
    <t>КГБУСО "Комплексный центр социального обслуживания населения  Смоленского района"</t>
  </si>
  <si>
    <t>КГБУСО "Комплексный центр социального обслуживания населения Тальменского района"</t>
  </si>
  <si>
    <t>КГБУСО "Комплексный центр социального обслуживания населения Топчихинского района"</t>
  </si>
  <si>
    <t>КГБУСО "Комплексный центр социального обслуживания населения Троицкого района"</t>
  </si>
  <si>
    <t>КГБУСО "Комплексный центр социального обслуживания населения  Усть-Калманского  района"</t>
  </si>
  <si>
    <t>КГБУСО "Комплексный центр социального обслуживания населения  Шипуновского района"</t>
  </si>
  <si>
    <t>КГБУСО "Комплексный центр социального обслуживания населения  города Алейска"</t>
  </si>
  <si>
    <t>КГБУСО "Комплексный центр социального обслуживания населения  города Бийска"</t>
  </si>
  <si>
    <t>КГБУСО "Комплексный центр социального обслуживания населения  города Рубцовска"</t>
  </si>
  <si>
    <t>г. Барнаул  Центр БОМЖ</t>
  </si>
  <si>
    <t>г. Бийск  Центр БОМЖ</t>
  </si>
  <si>
    <t>ветераны труда</t>
  </si>
  <si>
    <t>«жители блокадного Ленинграда»</t>
  </si>
  <si>
    <t>жертвы политических репрессий</t>
  </si>
  <si>
    <t>труженики тыла</t>
  </si>
  <si>
    <t>ветераны боевых действий</t>
  </si>
  <si>
    <t>переселенцы</t>
  </si>
  <si>
    <t>Всего общая</t>
  </si>
  <si>
    <t>Всего по КЦ</t>
  </si>
  <si>
    <t>реабилитированные</t>
  </si>
  <si>
    <t xml:space="preserve">Полустационарное социальное обслуживание </t>
  </si>
  <si>
    <t>в полустационаре</t>
  </si>
  <si>
    <t>на дому</t>
  </si>
  <si>
    <t>всего</t>
  </si>
  <si>
    <t xml:space="preserve">КГБУСО "Комплексный центр социального обслуживания населения  Советского района" </t>
  </si>
  <si>
    <t xml:space="preserve">иные </t>
  </si>
  <si>
    <t>Кол-во лиц БОМЖ, которым оказаны услуги, чел.</t>
  </si>
  <si>
    <t>Количество граждан по категориям, получивших социальные услуги всего, в том числе:</t>
  </si>
  <si>
    <t xml:space="preserve">КГБУСО "Комплексный центр социального обслуживания населения города Заринска" </t>
  </si>
  <si>
    <t>Наличие попечительского совета в учреждении (имеется -1, отсутствует -0)</t>
  </si>
  <si>
    <t>итого</t>
  </si>
  <si>
    <t>Общее кол-во обслуженных граждан получивших социальные услуги на ДОМУ (включая детей-инвалидов)</t>
  </si>
  <si>
    <t>Краевой кризисный центр для мужчин</t>
  </si>
  <si>
    <t>Краевой кризисный центр для женщин</t>
  </si>
  <si>
    <t>обслуживаемых в стационарной форме</t>
  </si>
  <si>
    <t>обслуживаемых в полустационарной форме</t>
  </si>
  <si>
    <t>№№</t>
  </si>
  <si>
    <t>Количество граждан, устроенных в приемную семью</t>
  </si>
  <si>
    <t xml:space="preserve">Социальное обслуживание на ДОМУ </t>
  </si>
  <si>
    <t>Всего</t>
  </si>
  <si>
    <t xml:space="preserve">Лица без определенного места жительства и рода занятий </t>
  </si>
  <si>
    <t>указать наименование негосударственной организации (СОНКО), оказывающей услуги</t>
  </si>
  <si>
    <t>кол-во оказанных услуг детям-инвалидам на дому</t>
  </si>
  <si>
    <t>Срочные услуги</t>
  </si>
  <si>
    <t>общее количество оказанных услуг</t>
  </si>
  <si>
    <t>Наличие очередности на социальное обслуживание, в том числе:</t>
  </si>
  <si>
    <t xml:space="preserve">КГБУСО "Комплексный центр социального обслуживания населения Немецкого национального района" </t>
  </si>
  <si>
    <t xml:space="preserve">КГБУСО "Комплексный центр социального обслуживания населения Павловского района" </t>
  </si>
  <si>
    <t xml:space="preserve">КГБУСО "Комплексный центр социального обслуживания населения города Барнаула" </t>
  </si>
  <si>
    <t xml:space="preserve">КГБУСО "Комплексный центр социального обслуживания населения города Новоалтайска" </t>
  </si>
  <si>
    <t xml:space="preserve">КГБУСО "Комплексный центр социального обслуживания населения города Славгорода" </t>
  </si>
  <si>
    <t>узники концлагерей, несовершеннолетние узники фашизма</t>
  </si>
  <si>
    <t>количество услуг, оказанных гражданам  предоставленными коммерческими, некоммерчискими организациями (СОНКО)</t>
  </si>
  <si>
    <t>Количество социальных работников предоставляющих социальные услуги:</t>
  </si>
  <si>
    <t>коммерческими, некоммерчискими организациями (СОНКО)</t>
  </si>
  <si>
    <t>(в учреждении) на дому</t>
  </si>
  <si>
    <t>количество услуг, оказанных в стационарной форме</t>
  </si>
  <si>
    <t>количество услуг, оказанных в полустационарной форме</t>
  </si>
  <si>
    <t>Количество несовершеннолетних, получивших социальные услуги (не инвалиды)</t>
  </si>
  <si>
    <t xml:space="preserve"> общее количество оказанных услуг</t>
  </si>
  <si>
    <t>Социально-медицинские</t>
  </si>
  <si>
    <t>Социально-психологические</t>
  </si>
  <si>
    <t>Социально-педагогические</t>
  </si>
  <si>
    <t>Социально-
бытовые</t>
  </si>
  <si>
    <t>Социально-
трудовые</t>
  </si>
  <si>
    <t>Социально-
правовые</t>
  </si>
  <si>
    <t>Услуги в целях повышения коммуникативного потенциала получателей социальных услуг</t>
  </si>
  <si>
    <t>ВСЕГО</t>
  </si>
  <si>
    <t>кол-во оказанных услуг детям-инвалидам обслуживаемым в полустационаре</t>
  </si>
  <si>
    <t>Кол-во граждан, оформленных в стационарное учреждение</t>
  </si>
  <si>
    <t xml:space="preserve"> Центр ВБД</t>
  </si>
  <si>
    <t>дети-инвалиды</t>
  </si>
  <si>
    <t xml:space="preserve">Количество ДЕТЕЙ-ИНВАЛИДОВ, получивших социальные услуги </t>
  </si>
  <si>
    <t>указать в какой дом-интернат</t>
  </si>
  <si>
    <t>в том числе: в сельской местности</t>
  </si>
  <si>
    <t>количество оказанных  услуг в социальных гостиницах</t>
  </si>
  <si>
    <t>Общее количество несовершеннолетних, получивших социальные услуги в учреждении</t>
  </si>
  <si>
    <r>
      <t>КГБУСО "Комплексный центр социального обслуживания населения Каменского района"</t>
    </r>
    <r>
      <rPr>
        <sz val="14"/>
        <color indexed="10"/>
        <rFont val="Times New Roman"/>
        <family val="1"/>
        <charset val="204"/>
      </rPr>
      <t xml:space="preserve"> </t>
    </r>
  </si>
  <si>
    <r>
      <t>КГБУСО "Краевой реабилитационный центр для детей и подростков с ограниченными возможностями "</t>
    </r>
    <r>
      <rPr>
        <b/>
        <sz val="14"/>
        <rFont val="Times New Roman"/>
        <family val="1"/>
        <charset val="204"/>
      </rPr>
      <t>Журавлики</t>
    </r>
    <r>
      <rPr>
        <sz val="14"/>
        <rFont val="Times New Roman"/>
        <family val="1"/>
        <charset val="204"/>
      </rPr>
      <t>"</t>
    </r>
  </si>
  <si>
    <t>в том числе имеющих судимость</t>
  </si>
  <si>
    <t>старше 60 лет</t>
  </si>
  <si>
    <t>в том числе лицам имеющих судимость</t>
  </si>
  <si>
    <t>Количество отделений предоставляющих социальные услуги, включая филиалы</t>
  </si>
  <si>
    <t>ДЕТИ-ВОЙНЫ</t>
  </si>
  <si>
    <t>участники  ВОВ</t>
  </si>
  <si>
    <t>участники ВОВ</t>
  </si>
  <si>
    <t>Кол-во оказанных УСЛУГ лицам БОМЖ, ед.</t>
  </si>
  <si>
    <t>кол-во граждан, получивших услуги в социальных гостиницах</t>
  </si>
  <si>
    <t xml:space="preserve"> в полустационаре</t>
  </si>
  <si>
    <t>в том числе в сельской местности</t>
  </si>
  <si>
    <t xml:space="preserve"> КГБСУСО "Бобровский психоневрологический интернат»</t>
  </si>
  <si>
    <t>КГБСУСО "Мамонтовский психоневрологический интернат»</t>
  </si>
  <si>
    <t>КГБСУСО "Масальский психоневрологический интернат»</t>
  </si>
  <si>
    <t>КГБСУСО "Озерский психоневрологический интернат"</t>
  </si>
  <si>
    <t>КГБСУСО "Павловский психоневрологический интернат"</t>
  </si>
  <si>
    <t>КГБСУСО "Первомайский психоневрологический интернат"</t>
  </si>
  <si>
    <t>КГБСУСО "Пещерский психоневрологический интернат"</t>
  </si>
  <si>
    <t>КГБСУСО "Тальменский психоневрологический интернат"</t>
  </si>
  <si>
    <t>КГБСУСО "Троицкий психоневрологический интернат"</t>
  </si>
  <si>
    <t>КГБСУСО "Шелаболихинский психоневрологический интернат"</t>
  </si>
  <si>
    <t xml:space="preserve"> КГБСУСО "Барнаульский дом-интернат для престарелых и инвалидов (ветеранов войны и труда)"</t>
  </si>
  <si>
    <t>КГБСУСО "Бийский дом-интернат для престарелых и инвалидов"</t>
  </si>
  <si>
    <t>КГБСУСО "Ребрихинский дом-интернат для престарелых и инвалидов"</t>
  </si>
  <si>
    <t>КГБСУСО "Рубцовский специальный дом-интернат для престарелых и инвалидов"</t>
  </si>
  <si>
    <t>КГБСУСО "Центральный дом-интернат для престарелых и инвалидов"</t>
  </si>
  <si>
    <t>КГБСУСО "Шипуновский дом-интернат для престарелых и инвалидов"</t>
  </si>
  <si>
    <t>КГБСУСО "Алтайский дом-интернат малой вместимости для престарелых и инвалидов"</t>
  </si>
  <si>
    <t>КГБСУСО "Волчихинский дом-интернат малой вместимости для престарелых и инвалидов"</t>
  </si>
  <si>
    <t>КГБСУСО "Дружбинский дом-интернат для престарелых и инвалидов"</t>
  </si>
  <si>
    <t>КГБСУСО "Егорьевский дом-интернат малой вместимости для престарелых и инвалидов"</t>
  </si>
  <si>
    <t>КГБСУСО "Ключевский дом-интернат малой вместимости для престарелых и инвалидов"</t>
  </si>
  <si>
    <t>КГБСУСО "Крестьянский дом-интернат для престарелых и инвалидов"</t>
  </si>
  <si>
    <t>КГБСУСО "Курский дом-интернат малой вместимости для престарелых и инвалидов"</t>
  </si>
  <si>
    <t>КГБСУСО "Кытмановский дом-интернат малой вместимости для престарелых и инвалидов"</t>
  </si>
  <si>
    <t>КГБСУСО "Локтевский дом-интернат малой вместимости для престарелых и инвалидов"</t>
  </si>
  <si>
    <t>КГБСУСО "Михайловский дом-интернат малой вместимости для престарелых и инвалидов</t>
  </si>
  <si>
    <t>КГБСУСО "Новичихинский дом-интернат малой вместимости для престарелых и инвалидов"</t>
  </si>
  <si>
    <t>КГБСУСО "Панкрушихинский дом-интернат малой вместимости для престарелых и инвалидов"</t>
  </si>
  <si>
    <t>КГБСУСО "Усть-Калманский дом-интернат малой вместимости для престарелых и инвалидов"</t>
  </si>
  <si>
    <t>КГБСУСО "Целинный дом-интернат малой вместимости для престарелых и инвалидов</t>
  </si>
  <si>
    <t>Наименование учреждения</t>
  </si>
  <si>
    <t>до 18 лет</t>
  </si>
  <si>
    <t>дееспособных</t>
  </si>
  <si>
    <t>ограниченно дееспособных</t>
  </si>
  <si>
    <t>недееспособных</t>
  </si>
  <si>
    <t>базовое отделение</t>
  </si>
  <si>
    <t>отделение милосердия</t>
  </si>
  <si>
    <t>реабилитационнное</t>
  </si>
  <si>
    <t>Социально-бытовые</t>
  </si>
  <si>
    <t>Социально-трудовые</t>
  </si>
  <si>
    <t>Пищеблок</t>
  </si>
  <si>
    <t>Хозяйственная часть</t>
  </si>
  <si>
    <t>котельная</t>
  </si>
  <si>
    <t>прачка</t>
  </si>
  <si>
    <t>от 18-44</t>
  </si>
  <si>
    <t>старше 60</t>
  </si>
  <si>
    <t>Количество инвалидов по группам, чел.</t>
  </si>
  <si>
    <t>дата начала действия лицензии</t>
  </si>
  <si>
    <t>дата окончания срока действия  лицензии</t>
  </si>
  <si>
    <t>Аппарат управления (Администрация)</t>
  </si>
  <si>
    <t>общее кол-во обслуженных граждан, ВСЕГО</t>
  </si>
  <si>
    <t>кол- во граждан страдающих психическими расстройствами</t>
  </si>
  <si>
    <t>в том числе оказанные услуги в сельской местности</t>
  </si>
  <si>
    <t>СОЦИАЛЬНЫЕ    ГОСТИНИЦЫ</t>
  </si>
  <si>
    <t>в том числе лицам старше 60 лет</t>
  </si>
  <si>
    <t>кол-во оказанных  услуг</t>
  </si>
  <si>
    <t>иные должности</t>
  </si>
  <si>
    <t>ДИСПАНСЕРИЗАЦИЯ</t>
  </si>
  <si>
    <t>КГБУСО "Комплексный центр социального обслуживания населения Благовещенского района" (СТАЦИОНАР)</t>
  </si>
  <si>
    <t>оформлено в дома-интернаты</t>
  </si>
  <si>
    <t>Количество получателей социальных услуг</t>
  </si>
  <si>
    <t>из них:</t>
  </si>
  <si>
    <t>количество получателей социальных услуг с разработанной индивидуальной программой социального обслуживания</t>
  </si>
  <si>
    <t>количество получателей срочных социальных услуг</t>
  </si>
  <si>
    <t xml:space="preserve">Количество получателей социальных услуг в стационарных организациях социального обслуживания </t>
  </si>
  <si>
    <t>находящиеся на постоянном постельном режиме</t>
  </si>
  <si>
    <t>численность инвалидов 1 группы</t>
  </si>
  <si>
    <t>численность инвалидов 2 группы</t>
  </si>
  <si>
    <t>численность инвалидов 3 группы</t>
  </si>
  <si>
    <t>дети-сироты,  дети, оставшиеся без попечения родителей</t>
  </si>
  <si>
    <t>участники и инвалиды ВОВ</t>
  </si>
  <si>
    <t>Количество получателей социальных услуг в нестационарных организациях социального обслуживания</t>
  </si>
  <si>
    <t>в полустационарной форме социального обслуживания</t>
  </si>
  <si>
    <t>молодые инвалиды</t>
  </si>
  <si>
    <t>обслуживаемые в сельской местности</t>
  </si>
  <si>
    <t>в форме социального обслуживания на дому</t>
  </si>
  <si>
    <t>в стационарной форме социального обслуживания</t>
  </si>
  <si>
    <t>в отделениях для престарелых и инвалидов</t>
  </si>
  <si>
    <t>в социально-реабилитационных центрах</t>
  </si>
  <si>
    <t>в краевых реабилитационных центрах</t>
  </si>
  <si>
    <t>в социальных гостиницах комплексных центров и кризисных центров</t>
  </si>
  <si>
    <t>Количество граждан получивших социальные услуги на ДОМУ предоставленные коммерческими/некоммерчискими организациями (СОНКО)</t>
  </si>
  <si>
    <t>Все указывается с нарастающим итогом!</t>
  </si>
  <si>
    <t>в том числе граждан, страдающих психическими расстроиствами</t>
  </si>
  <si>
    <t>в том числе обслуженных в сельской местности</t>
  </si>
  <si>
    <t>кол-во оказанных услуг гражданам старше трудоспособного возраста</t>
  </si>
  <si>
    <t xml:space="preserve">в т.ч. услуги гражданам проживающим в сельской местности </t>
  </si>
  <si>
    <t>от 45 лет 60 лет</t>
  </si>
  <si>
    <t>от 60 и старше</t>
  </si>
  <si>
    <t>кол-во обслуженных граждан старше трудоспособного возраста*)</t>
  </si>
  <si>
    <t xml:space="preserve">Всего участников, инвалидов и ветеранов ВОВ </t>
  </si>
  <si>
    <t xml:space="preserve"> инвалиды ВОВ</t>
  </si>
  <si>
    <t>Количество граждан по категориям, получивших социальные услуги НА ДОМУ всего, в том числе:</t>
  </si>
  <si>
    <t>ветераны ВОВ</t>
  </si>
  <si>
    <t xml:space="preserve">члены семей погибших (умерших) участни¬ков войны
</t>
  </si>
  <si>
    <t>в т.ч.  вдовы</t>
  </si>
  <si>
    <t>Общее кол-во граждан, получивших социальные услуги по  ИП, чел.</t>
  </si>
  <si>
    <t>Общее кол-во оказанных услуг, ВСЕГО</t>
  </si>
  <si>
    <t>кол- во оказанных услуг, гражданам страдающим психическими расстройствами</t>
  </si>
  <si>
    <t>в том числе обслуженным в сельской местности</t>
  </si>
  <si>
    <t>в том числе детей</t>
  </si>
  <si>
    <t>от 45- 60 лет</t>
  </si>
  <si>
    <t>Количество граждан по категориям, получивших социальные услуги в полустационарной форме всего, в том числе:</t>
  </si>
  <si>
    <t>лиц, освободившихся из мест лишения свободы, в текущем году</t>
  </si>
  <si>
    <t>в том числе лица БОМЖ</t>
  </si>
  <si>
    <t>из них</t>
  </si>
  <si>
    <t>инвалиды ВОВ</t>
  </si>
  <si>
    <t>Город</t>
  </si>
  <si>
    <t>Село</t>
  </si>
  <si>
    <t>муж.</t>
  </si>
  <si>
    <t>жен.</t>
  </si>
  <si>
    <t>зарегистрировано по месту пребывания (для Центров БОМЖ)</t>
  </si>
  <si>
    <t>лица без определенного места жительства (БОМЖ)</t>
  </si>
  <si>
    <t>лица без определенного места жительства (БОМЖ+КЦ)</t>
  </si>
  <si>
    <t>количество совершеннолетних инвалидов</t>
  </si>
  <si>
    <t>все, включая КЦ+ДИ</t>
  </si>
  <si>
    <t>Социально-правовые</t>
  </si>
  <si>
    <t>1 группа, чел.</t>
  </si>
  <si>
    <t>2 группа, чел.</t>
  </si>
  <si>
    <t>3 группа, чел.</t>
  </si>
  <si>
    <t xml:space="preserve">ДЕТИ-ИНВАЛИДЫ </t>
  </si>
  <si>
    <t>колич-во членов семей погибших (умерших) участни¬ков войны</t>
  </si>
  <si>
    <t>в т.ч.  Вдовы</t>
  </si>
  <si>
    <t>Количество оказаных услуг</t>
  </si>
  <si>
    <t>Подведомственность</t>
  </si>
  <si>
    <t>Виды стационарных учреждений</t>
  </si>
  <si>
    <t>Всего объектов</t>
  </si>
  <si>
    <t>учреждения органов социальной защиты</t>
  </si>
  <si>
    <t>Дома-интернаты для престарелых и инвалидов</t>
  </si>
  <si>
    <t>Специальные дома для одиноких престарелых</t>
  </si>
  <si>
    <t>Дома-интернаты для ветеранов войны и труда</t>
  </si>
  <si>
    <t xml:space="preserve">Психоневрологические интернаты
</t>
  </si>
  <si>
    <t>Детские дома-интернаты для умственно-отсталых детей</t>
  </si>
  <si>
    <t>иные учреждения</t>
  </si>
  <si>
    <t>Рубцовский ДИ</t>
  </si>
  <si>
    <t>Барнаульский ДИ</t>
  </si>
  <si>
    <t>Тюменцево, Егорьевка ДПНИ</t>
  </si>
  <si>
    <t>3 СРЦ+4 КРЦ+КЦ Новоалтайска (КРЦ)+ КЦ Рубцовска (СРЦ, гостиница),+ КЦ Камня (СРЦ, гостиница)+КЦ Барнаул (гостиница)+КЦ Бийск (гостиница) + КЦ Алейск (гостиница)+ криз для женщин (гостиница)</t>
  </si>
  <si>
    <t>№ мед. Лдицензии</t>
  </si>
  <si>
    <t>Количество участников, инвалидов, ветеранов ВОВ, которым оказаны следующие виды услуг, чел.</t>
  </si>
  <si>
    <t>Плановое значение утвержденное  в гос.задании на текущий год, чел.</t>
  </si>
  <si>
    <t>Количество дееспособных/недееспособных,  ограничеснно дееспособных граждан, недееспособных граждан получивших социальные услуги (с нарастающим итогом), чел.</t>
  </si>
  <si>
    <t>ВЕТЕРАНЫ ВОВ</t>
  </si>
  <si>
    <t>подлежит</t>
  </si>
  <si>
    <t>прошли</t>
  </si>
  <si>
    <t>КГБУСО "Комплексный центр социального обслуживания населения  г. Славгорода" (СТАЦИОНАР)</t>
  </si>
  <si>
    <t>всего, чел.</t>
  </si>
  <si>
    <t>в т.ч. участников, инвалидов, ветеранов ВОВ</t>
  </si>
  <si>
    <t>ГРУППА ИНВАЛИДНОСТИ**</t>
  </si>
  <si>
    <t>Подлежат</t>
  </si>
  <si>
    <t>Прошли</t>
  </si>
  <si>
    <t>общее количество всех человек подлежащих диспансеризации</t>
  </si>
  <si>
    <t>общее количество всех человек прошедших диспансеризацию</t>
  </si>
  <si>
    <t>Комплексные центры со стационарными отделениями</t>
  </si>
  <si>
    <t>Благовещенка, Славгород</t>
  </si>
  <si>
    <t>Отделение Центра временного проживания граждан пожилого возраста и инвалидов</t>
  </si>
  <si>
    <t>**-Группа инвалидности может быть только одна из 3х (1, либо 2 либо 3)</t>
  </si>
  <si>
    <t>Плановое количество мест по приказу о плановой мощности</t>
  </si>
  <si>
    <t>повар</t>
  </si>
  <si>
    <t>кухонный работник</t>
  </si>
  <si>
    <t>врач</t>
  </si>
  <si>
    <t>мед. сестра</t>
  </si>
  <si>
    <t>уборщица</t>
  </si>
  <si>
    <t>Социальный педагог</t>
  </si>
  <si>
    <t>мл. мед.сестра</t>
  </si>
  <si>
    <t>Иные</t>
  </si>
  <si>
    <t>локт.-отчислился</t>
  </si>
  <si>
    <t>ОТЧИСЛЕННЫХ из учреждения</t>
  </si>
  <si>
    <t>УМЕРШИХ граждан за отчетный период</t>
  </si>
  <si>
    <t>УГЛУБЛЕННАЯ Диспансеризация проживающих граждан, 
включая участников, инвалидов, ветеранов ВОВ</t>
  </si>
  <si>
    <t>общее количество проживающих, подлежащих прохождению медицинских осмотров</t>
  </si>
  <si>
    <t>общее количество проживающих, прошедших  медицинские осмотры</t>
  </si>
  <si>
    <t>терапевт</t>
  </si>
  <si>
    <t>психиатр</t>
  </si>
  <si>
    <t>нарколог</t>
  </si>
  <si>
    <t>признанные недееспособными (стационар)</t>
  </si>
  <si>
    <t>участники и инвалиды ВОВ на дому</t>
  </si>
  <si>
    <t>участники и инвалиды ВОВ в полустационаре</t>
  </si>
  <si>
    <t>общее кол-во человек, которым присвоен статус паллиативного больного</t>
  </si>
  <si>
    <t>отделение БОМЖ в Центральный+Бийский ДИ</t>
  </si>
  <si>
    <t>Количество сотрудников в учреждении, человек.</t>
  </si>
  <si>
    <t>невролог</t>
  </si>
  <si>
    <t>фельдшер</t>
  </si>
  <si>
    <t>КГБСУСО "Егорьевский детский психоневрологический интернат"</t>
  </si>
  <si>
    <t>КГБСУСО "Тюменцевский детский психоневрологический интернат"</t>
  </si>
  <si>
    <t>Количество человек</t>
  </si>
  <si>
    <t>дети</t>
  </si>
  <si>
    <t>УЧАСТНИКИ, ВЕТЕРАНЫ, ИНВАЛИДЫ ВОВ, и другие категории, обслуживаемые НА ДОМУ</t>
  </si>
  <si>
    <t xml:space="preserve"> кол-во человек</t>
  </si>
  <si>
    <t>№ лицензии</t>
  </si>
  <si>
    <t>№ мед. Лицензии</t>
  </si>
  <si>
    <t>Наличие Медицинской лицензии в учреждении,  на осуществление медицинской деятельности</t>
  </si>
  <si>
    <t>Логопед</t>
  </si>
  <si>
    <t>транспорт (водители, автослесари)</t>
  </si>
  <si>
    <t xml:space="preserve">количество услуг предоставленных в стационарной форме </t>
  </si>
  <si>
    <t xml:space="preserve">количество услуг предоставленных в полустационарной форме </t>
  </si>
  <si>
    <t>всего, человек</t>
  </si>
  <si>
    <t>их них</t>
  </si>
  <si>
    <t>инвалиды 1 группы</t>
  </si>
  <si>
    <t>инвалиды 2 группы</t>
  </si>
  <si>
    <t>инвалиды 3 группы</t>
  </si>
  <si>
    <t>от 18 лет до 36 лет</t>
  </si>
  <si>
    <t>от 36-44 лет</t>
  </si>
  <si>
    <t>от 36 лет до 44 лет</t>
  </si>
  <si>
    <t>Количество обслуженных граждан на дому, старше трудоспособного возраста, чел.</t>
  </si>
  <si>
    <t>количество человек</t>
  </si>
  <si>
    <t>количество услуг</t>
  </si>
  <si>
    <t xml:space="preserve">Количество одиноких граждан, обслуживаемых на дому </t>
  </si>
  <si>
    <t xml:space="preserve">Количество одинокопроживающих граждан, обслуживаемых на дому </t>
  </si>
  <si>
    <t>Участники, инвалиды ветераны ВОВ</t>
  </si>
  <si>
    <r>
      <t xml:space="preserve">Количество граждан, которым оказана </t>
    </r>
    <r>
      <rPr>
        <b/>
        <sz val="20"/>
        <color indexed="8"/>
        <rFont val="Times New Roman"/>
        <family val="1"/>
        <charset val="204"/>
      </rPr>
      <t>паллиативная помощь</t>
    </r>
  </si>
  <si>
    <t>кол- во оказанных услуг гражданам, страдающим психическими расстройствами</t>
  </si>
  <si>
    <t>Общее кол-во  ИНВАЛИДОВ, получивших социальные услуги в полустационаре (ИП+срочные)</t>
  </si>
  <si>
    <t>Общее кол-во услуг, оказанных ИНВАЛИДАМ, получивших социальные услуги в полустационаре (ИП+срочные)</t>
  </si>
  <si>
    <r>
      <t xml:space="preserve">Количество инвалидов, участников и ветеранов ВОВ которым оказанны </t>
    </r>
    <r>
      <rPr>
        <b/>
        <sz val="22"/>
        <color indexed="8"/>
        <rFont val="Times New Roman"/>
        <family val="1"/>
        <charset val="204"/>
      </rPr>
      <t>следующие виды услуг</t>
    </r>
    <r>
      <rPr>
        <sz val="22"/>
        <color indexed="8"/>
        <rFont val="Times New Roman"/>
        <family val="1"/>
        <charset val="204"/>
      </rPr>
      <t>, человек</t>
    </r>
  </si>
  <si>
    <r>
      <t xml:space="preserve">Количество УСЛУГ оказанных </t>
    </r>
    <r>
      <rPr>
        <b/>
        <sz val="22"/>
        <color indexed="8"/>
        <rFont val="Times New Roman"/>
        <family val="1"/>
        <charset val="204"/>
      </rPr>
      <t>участникам</t>
    </r>
    <r>
      <rPr>
        <sz val="22"/>
        <color indexed="8"/>
        <rFont val="Times New Roman"/>
        <family val="1"/>
        <charset val="204"/>
      </rPr>
      <t xml:space="preserve">, </t>
    </r>
    <r>
      <rPr>
        <b/>
        <sz val="22"/>
        <color indexed="8"/>
        <rFont val="Times New Roman"/>
        <family val="1"/>
        <charset val="204"/>
      </rPr>
      <t>инвалидам, ветеранам ВОВ</t>
    </r>
    <r>
      <rPr>
        <sz val="22"/>
        <color indexed="8"/>
        <rFont val="Times New Roman"/>
        <family val="1"/>
        <charset val="204"/>
      </rPr>
      <t>, единиц</t>
    </r>
  </si>
  <si>
    <t>Кол-во оказанных социальных УСЛУГ на дому гражданам  (включая детей-инвалидов)</t>
  </si>
  <si>
    <t xml:space="preserve">в том числе обслуженным в сельской местности </t>
  </si>
  <si>
    <t>Кол-во граждан, которым оказанны социальные услуги на дому  (включая детей-инвалидов), человек</t>
  </si>
  <si>
    <t>ВСЕГО обслужено детей, человек (сумма столбцов  5+7)</t>
  </si>
  <si>
    <t>Количество оказанных УСЛУГ на дому, гражданам старше трудоспособного возраста, чел.</t>
  </si>
  <si>
    <t>Общее кол-во ИНВАЛИДОВ, получивших социальные услуги на ДОМУ, человек</t>
  </si>
  <si>
    <t xml:space="preserve">Общее кол-во УСЛУГ, оказанных ИНВАЛИДАМ, получившим социальные услуги на ДОМУ, ед. </t>
  </si>
  <si>
    <t>кол-во обслуженных граждан старше трудоспособного возраста</t>
  </si>
  <si>
    <t xml:space="preserve">Общее количество социальных УСЛУГ, оказанных по ИП </t>
  </si>
  <si>
    <t>Общее кол-во граждан, получивших СРОЧНЫЕ социальные услуги, чел.</t>
  </si>
  <si>
    <r>
      <t xml:space="preserve">количество срочных социальных </t>
    </r>
    <r>
      <rPr>
        <b/>
        <sz val="22"/>
        <color indexed="18"/>
        <rFont val="Times New Roman"/>
        <family val="1"/>
        <charset val="204"/>
      </rPr>
      <t xml:space="preserve">УСЛУГ,  </t>
    </r>
    <r>
      <rPr>
        <b/>
        <sz val="22"/>
        <color indexed="8"/>
        <rFont val="Times New Roman"/>
        <family val="1"/>
        <charset val="204"/>
      </rPr>
      <t>оказанных гражданам, единиц</t>
    </r>
  </si>
  <si>
    <r>
      <t xml:space="preserve">Общее кол-во граждан, получивших социальные услуги по </t>
    </r>
    <r>
      <rPr>
        <b/>
        <u/>
        <sz val="22"/>
        <color indexed="8"/>
        <rFont val="Times New Roman"/>
        <family val="1"/>
        <charset val="204"/>
      </rPr>
      <t xml:space="preserve"> ИП+СРОЧНЫЕ</t>
    </r>
    <r>
      <rPr>
        <b/>
        <sz val="22"/>
        <color indexed="8"/>
        <rFont val="Times New Roman"/>
        <family val="1"/>
        <charset val="204"/>
      </rPr>
      <t>, чел.</t>
    </r>
  </si>
  <si>
    <r>
      <t xml:space="preserve">Общее количество оказанных социальных УСЛУГг по </t>
    </r>
    <r>
      <rPr>
        <b/>
        <u/>
        <sz val="22"/>
        <color indexed="8"/>
        <rFont val="Times New Roman"/>
        <family val="1"/>
        <charset val="204"/>
      </rPr>
      <t>ИП+СРОЧНЫЕ, единиц</t>
    </r>
  </si>
  <si>
    <t>количество УСЛУГ предоставленных в полустационарной форме по ИП, единиц</t>
  </si>
  <si>
    <t>Общее кол-во  ИНВАЛИДОВ, получивших социальные услуги в полустационаре (ИП+срочные), чел.</t>
  </si>
  <si>
    <t>от 36 - 44 лет</t>
  </si>
  <si>
    <t>инвалиды 
1 группы</t>
  </si>
  <si>
    <t>инвалиды 
2 группы</t>
  </si>
  <si>
    <t>инвалиды 
3 группы</t>
  </si>
  <si>
    <r>
      <t xml:space="preserve">Количество </t>
    </r>
    <r>
      <rPr>
        <b/>
        <sz val="22"/>
        <color indexed="8"/>
        <rFont val="Times New Roman"/>
        <family val="1"/>
        <charset val="204"/>
      </rPr>
      <t>участников</t>
    </r>
    <r>
      <rPr>
        <sz val="22"/>
        <color indexed="8"/>
        <rFont val="Times New Roman"/>
        <family val="1"/>
        <charset val="204"/>
      </rPr>
      <t xml:space="preserve">, </t>
    </r>
    <r>
      <rPr>
        <b/>
        <sz val="22"/>
        <color indexed="8"/>
        <rFont val="Times New Roman"/>
        <family val="1"/>
        <charset val="204"/>
      </rPr>
      <t>инвалидов, ветеранов ВОВ</t>
    </r>
    <r>
      <rPr>
        <sz val="22"/>
        <color indexed="8"/>
        <rFont val="Times New Roman"/>
        <family val="1"/>
        <charset val="204"/>
      </rPr>
      <t>, которым оказаны следующие виды услуг, чел.</t>
    </r>
  </si>
  <si>
    <r>
      <t xml:space="preserve">Кол-во оказанных УСЛУГ участникам, ветеранам, инвалидам </t>
    </r>
    <r>
      <rPr>
        <b/>
        <sz val="22"/>
        <rFont val="Times New Roman"/>
        <family val="1"/>
        <charset val="204"/>
      </rPr>
      <t>ВОВ</t>
    </r>
    <r>
      <rPr>
        <sz val="22"/>
        <rFont val="Times New Roman"/>
        <family val="1"/>
        <charset val="204"/>
      </rPr>
      <t>, оказанных гражданам (с нарастающим итогом)</t>
    </r>
  </si>
  <si>
    <t>Число одиноких граждан, обслуживаемых в полустационаре на отчетную дату</t>
  </si>
  <si>
    <t>Число одинокопроживающих граждан, обслуживаемых в полустационаре на отчетную дату</t>
  </si>
  <si>
    <t>количество детей-сирот и детей, оставшихся без попечения родителей, чел.</t>
  </si>
  <si>
    <t xml:space="preserve">Количество ДЕТЕЙ-ИНВАЛИДОВ, получивших социальные услуги, чел. </t>
  </si>
  <si>
    <t>Наличие МЕДИЦИНСКОЙ лицензии на осуществление медицинской деятельности</t>
  </si>
  <si>
    <t xml:space="preserve">Наличие лицензии на ОБРАЗОВАТЕЛЬНУЮ деятельность в учреждении </t>
  </si>
  <si>
    <t>обслуживаемых в стационарной форме сумма столбцов 27+33+39</t>
  </si>
  <si>
    <t>обслуживаемых в полустационарной форме сумма столбцов 29+35+41</t>
  </si>
  <si>
    <t>количество услуг, оказанных в стационарной форме столбец 5 = столбцу 9, сумма столбцов 28+34+40</t>
  </si>
  <si>
    <t>количество услуг, оказанных в полустационарной форме столбец 7 = столбцу 17, сумма столбцов 30+36+42</t>
  </si>
  <si>
    <r>
      <t xml:space="preserve">Количество </t>
    </r>
    <r>
      <rPr>
        <b/>
        <sz val="18"/>
        <color indexed="8"/>
        <rFont val="Times New Roman"/>
        <family val="1"/>
        <charset val="204"/>
      </rPr>
      <t>паллиативных</t>
    </r>
    <r>
      <rPr>
        <sz val="18"/>
        <color indexed="8"/>
        <rFont val="Times New Roman"/>
        <family val="1"/>
        <charset val="204"/>
      </rPr>
      <t xml:space="preserve"> больных находящихся в стационарном учреждении, чел.</t>
    </r>
  </si>
  <si>
    <r>
      <t xml:space="preserve">Количество больных </t>
    </r>
    <r>
      <rPr>
        <b/>
        <sz val="18"/>
        <color indexed="8"/>
        <rFont val="Times New Roman"/>
        <family val="1"/>
        <charset val="204"/>
      </rPr>
      <t xml:space="preserve"> ВИЧ</t>
    </r>
    <r>
      <rPr>
        <sz val="18"/>
        <color indexed="8"/>
        <rFont val="Times New Roman"/>
        <family val="1"/>
        <charset val="204"/>
      </rPr>
      <t>, находящихся в стационарном учреждении, чел.</t>
    </r>
  </si>
  <si>
    <t>Медицинская лицензия в учреждении (лицензия на осуществление медицинской деятельности)</t>
  </si>
  <si>
    <t>ВСЕГО ИНВАЛИДОВ
 1+2+3 группа, чел.</t>
  </si>
  <si>
    <r>
      <t xml:space="preserve">Количество граждан, </t>
    </r>
    <r>
      <rPr>
        <b/>
        <sz val="18"/>
        <rFont val="Times New Roman"/>
        <family val="1"/>
        <charset val="204"/>
      </rPr>
      <t>принятых</t>
    </r>
    <r>
      <rPr>
        <sz val="18"/>
        <rFont val="Times New Roman"/>
        <family val="1"/>
        <charset val="204"/>
      </rPr>
      <t xml:space="preserve"> в учреждение за отчетный период </t>
    </r>
  </si>
  <si>
    <r>
      <t xml:space="preserve">Количество граждан, </t>
    </r>
    <r>
      <rPr>
        <b/>
        <sz val="18"/>
        <rFont val="Times New Roman"/>
        <family val="1"/>
        <charset val="204"/>
      </rPr>
      <t>отчисленных (выбывших),  умерших</t>
    </r>
    <r>
      <rPr>
        <sz val="18"/>
        <rFont val="Times New Roman"/>
        <family val="1"/>
        <charset val="204"/>
      </rPr>
      <t xml:space="preserve">  за отчетный период, человек
</t>
    </r>
  </si>
  <si>
    <t>Переведенных в другие учреждения</t>
  </si>
  <si>
    <t>ВСЕГО: (столбец 23 = столбцу 7)</t>
  </si>
  <si>
    <t>Фактическое значение за отчетный период  (с нарастающим итогом), чел.*</t>
  </si>
  <si>
    <t>* -  Если человек перехолит из общего отделения в отделение милосердия и обратно, следует считать его 1 раз в любом из отделений, чтоб показатель не задваивался</t>
  </si>
  <si>
    <r>
      <t xml:space="preserve">Количество граждан, которым оказаны следующие виды услуг, </t>
    </r>
    <r>
      <rPr>
        <u/>
        <sz val="22"/>
        <color indexed="8"/>
        <rFont val="Times New Roman"/>
        <family val="1"/>
        <charset val="204"/>
      </rPr>
      <t>ЧЕЛОВЕК.</t>
    </r>
  </si>
  <si>
    <r>
      <t xml:space="preserve">Кол-во оказанных </t>
    </r>
    <r>
      <rPr>
        <b/>
        <u/>
        <sz val="22"/>
        <rFont val="Times New Roman"/>
        <family val="1"/>
        <charset val="204"/>
      </rPr>
      <t>УСЛУГ</t>
    </r>
    <r>
      <rPr>
        <sz val="22"/>
        <rFont val="Times New Roman"/>
        <family val="1"/>
        <charset val="204"/>
      </rPr>
      <t>, оказанных гражданам (с нарастающим итогом)</t>
    </r>
  </si>
  <si>
    <r>
      <t>отделение милосердия 
(</t>
    </r>
    <r>
      <rPr>
        <sz val="16"/>
        <rFont val="Times New Roman"/>
        <family val="1"/>
        <charset val="204"/>
      </rPr>
      <t>13 отделений ДИ + 1 отделение КЦ)</t>
    </r>
  </si>
  <si>
    <t>Количество обслуженных граждан в стационарной форме, старше трудоспособного возраста , чел.</t>
  </si>
  <si>
    <t>от 18 лет до 60 лет</t>
  </si>
  <si>
    <t>дееспособных (сумма строк 48+51+54)</t>
  </si>
  <si>
    <t>ВСЕГО , количество обслуживаемых граждан (столбец 44 = столбцу 7)</t>
  </si>
  <si>
    <t>ограниченно дееспособных (сумма строк 49+52+55)</t>
  </si>
  <si>
    <t>недееспособных (сумма строк 50+53+56)</t>
  </si>
  <si>
    <t>от 18-60</t>
  </si>
  <si>
    <t>Кол-во оказанных УСЛУГ участникам, ветеранам, инвалидам ВОВ, оказанных гражданам (с нарастающим итогом)</t>
  </si>
  <si>
    <t>Социально-пправовые</t>
  </si>
  <si>
    <t xml:space="preserve">прошли диспансеризацию ИНВАЛИДЫ, человек </t>
  </si>
  <si>
    <t>подлежат диспансеризации ИНВАЛИДЫ, человек</t>
  </si>
  <si>
    <t>ПРОЦЕНТ прохождения диспаснсеризации %</t>
  </si>
  <si>
    <t>Должности медицинских работников</t>
  </si>
  <si>
    <t>ст. мед. сестра</t>
  </si>
  <si>
    <t>Сиделка</t>
  </si>
  <si>
    <t>Санитарка</t>
  </si>
  <si>
    <t>Психолог</t>
  </si>
  <si>
    <t>психотерапевт</t>
  </si>
  <si>
    <t>Социальный работник</t>
  </si>
  <si>
    <t>специалист по реабилитационной работе в социальной сфере</t>
  </si>
  <si>
    <t>ИПРА</t>
  </si>
  <si>
    <t xml:space="preserve">Количество инвалидов, имеющих ИПРа </t>
  </si>
  <si>
    <t xml:space="preserve">Количество инвалидов, которым необходимо актуализировать ИПРа </t>
  </si>
  <si>
    <t xml:space="preserve">Количество инвалидов, которым  актуализирована ИПРа </t>
  </si>
  <si>
    <r>
      <t>Общее кол-во оказанных</t>
    </r>
    <r>
      <rPr>
        <b/>
        <u/>
        <sz val="20"/>
        <rFont val="Times New Roman"/>
        <family val="1"/>
        <charset val="204"/>
      </rPr>
      <t xml:space="preserve"> УСЛУГ </t>
    </r>
    <r>
      <rPr>
        <b/>
        <sz val="20"/>
        <color indexed="8"/>
        <rFont val="Times New Roman"/>
        <family val="1"/>
        <charset val="204"/>
      </rPr>
      <t>гражданам, получившим социальные услуги на ДОМУ (включая детей-инвалидов)</t>
    </r>
  </si>
  <si>
    <r>
      <t xml:space="preserve"> Егорьевский ДПНИ </t>
    </r>
    <r>
      <rPr>
        <b/>
        <sz val="14"/>
        <rFont val="Times New Roman"/>
        <family val="1"/>
        <charset val="204"/>
      </rPr>
      <t>ДЕТИ</t>
    </r>
  </si>
  <si>
    <r>
      <t xml:space="preserve">Тюменцевский ДПНИ </t>
    </r>
    <r>
      <rPr>
        <b/>
        <sz val="14"/>
        <rFont val="Times New Roman"/>
        <family val="1"/>
        <charset val="204"/>
      </rPr>
      <t>ДЕТИ</t>
    </r>
  </si>
  <si>
    <t>Общее кол-во оказанных услуг, ВСЕГО, ст.102= ст.108</t>
  </si>
  <si>
    <t>от 18 лет до 35 лет</t>
  </si>
  <si>
    <t xml:space="preserve">в том числе, участники, инвалиды и ветераны ВОВ (согласно 5-ФЗ) 
</t>
  </si>
  <si>
    <t>в т.ч. находящихся на постоянном постельном режиме (лежачие)</t>
  </si>
  <si>
    <t>Алтайская  краевая общественная организация "Забота и попечение"</t>
  </si>
  <si>
    <t>всего, сумма 113-122</t>
  </si>
  <si>
    <t>Специалист по социальной работе</t>
  </si>
  <si>
    <t>диет.сестра</t>
  </si>
  <si>
    <t>БЛОК по СВО</t>
  </si>
  <si>
    <t>Общее количество участников СВО, обслуженных на дому, чел.</t>
  </si>
  <si>
    <t>Количество оказанных УСЛУГ участникам СВО,  единиц</t>
  </si>
  <si>
    <t>Количество УСЛУГ предоставленных членам семей СВО, единиц</t>
  </si>
  <si>
    <t>Количество участников СВО, имеющих инвалидность, полученную в следствии военной травмы, чел.</t>
  </si>
  <si>
    <t>1 группа</t>
  </si>
  <si>
    <t>2 группа</t>
  </si>
  <si>
    <t>3 группа</t>
  </si>
  <si>
    <t>отчет за 1 ПОЛУГОДИЕ 2024 г., все данные заполняются  с нарастающим итогом, основанием является АИС "Тула"</t>
  </si>
  <si>
    <t>Кол-во пожилых граждан и инвалидов обслуженных бригадным методом на дому</t>
  </si>
  <si>
    <t>количество членов  семей СВО,обслуженных на дому, чел.</t>
  </si>
  <si>
    <t>Общее количество участников СВО, обслуженных в полустационаре, чел.</t>
  </si>
  <si>
    <t>количество членов  семей СВО,обслуженных в полустационаре, чел.</t>
  </si>
  <si>
    <t>Отчет за 1  полугодие  2024 г., все данные заполняются  с нарастающим итогом, основанием является АИС "Тула"</t>
  </si>
  <si>
    <t>Общее количество участников СВО, обслуженных в стационаре, чел.</t>
  </si>
  <si>
    <t>количество членов  семей СВО,обслуженных в стационаре, чел.</t>
  </si>
  <si>
    <t>Общее количество обслуженных участников СВО, чел.</t>
  </si>
  <si>
    <t>количество обслуженных  членов  семей СВО, чел.</t>
  </si>
  <si>
    <t>НА ДОМУ</t>
  </si>
  <si>
    <t>В ПОЛУСТАЦИОНАРЕ</t>
  </si>
  <si>
    <t>В СТАЦИОНАРЕ</t>
  </si>
  <si>
    <t>ИТОГО:</t>
  </si>
  <si>
    <t>отчет за  1 полугодие 2024 года, все данные заполняются  с нарастающим итогом, основанием является АИС "Тула"</t>
  </si>
  <si>
    <r>
      <t>КГБУСО "Краевой реабилитационный центр для детей и подростков с ограниченными возможностями "</t>
    </r>
    <r>
      <rPr>
        <b/>
        <sz val="15"/>
        <rFont val="Times New Roman"/>
        <family val="1"/>
        <charset val="204"/>
      </rPr>
      <t>Добродея</t>
    </r>
    <r>
      <rPr>
        <sz val="15"/>
        <rFont val="Times New Roman"/>
        <family val="1"/>
        <charset val="204"/>
      </rPr>
      <t>"</t>
    </r>
  </si>
  <si>
    <r>
      <t>КГБУСО "Краевой реабилитационный центр для детей и подростков с ограниченными возможностями "</t>
    </r>
    <r>
      <rPr>
        <b/>
        <sz val="15"/>
        <rFont val="Times New Roman"/>
        <family val="1"/>
        <charset val="204"/>
      </rPr>
      <t>Журавлики</t>
    </r>
    <r>
      <rPr>
        <sz val="15"/>
        <rFont val="Times New Roman"/>
        <family val="1"/>
        <charset val="204"/>
      </rPr>
      <t>"</t>
    </r>
  </si>
  <si>
    <r>
      <t xml:space="preserve">КГБУСО "Краевой реабилитационный центр для детей и подростков с ограниченными возможностями </t>
    </r>
    <r>
      <rPr>
        <b/>
        <sz val="15"/>
        <rFont val="Times New Roman"/>
        <family val="1"/>
        <charset val="204"/>
      </rPr>
      <t>"Радуга"</t>
    </r>
  </si>
  <si>
    <r>
      <t xml:space="preserve">КГБУСО "Краевой реабилитационный центр для детей и подростков с ограниченными возможностями </t>
    </r>
    <r>
      <rPr>
        <b/>
        <sz val="15"/>
        <rFont val="Times New Roman"/>
        <family val="1"/>
        <charset val="204"/>
      </rPr>
      <t>"Родник"</t>
    </r>
  </si>
  <si>
    <r>
      <t xml:space="preserve">КГБУСО "Комплексный центр социального обслуживания населения города </t>
    </r>
    <r>
      <rPr>
        <b/>
        <sz val="15"/>
        <rFont val="Times New Roman"/>
        <family val="1"/>
        <charset val="204"/>
      </rPr>
      <t>Новоалтайска</t>
    </r>
    <r>
      <rPr>
        <sz val="15"/>
        <rFont val="Times New Roman"/>
        <family val="1"/>
        <charset val="204"/>
      </rPr>
      <t>" (КРЦ)</t>
    </r>
  </si>
  <si>
    <r>
      <t xml:space="preserve">КГБУСО "Краевой социально-реабилитационный центр для несовершеннолетних </t>
    </r>
    <r>
      <rPr>
        <b/>
        <sz val="15"/>
        <rFont val="Times New Roman"/>
        <family val="1"/>
        <charset val="204"/>
      </rPr>
      <t>"Надежда"</t>
    </r>
  </si>
  <si>
    <r>
      <t xml:space="preserve">КГБУСО "Краевой социально-реабилитационный центр для несовершеннолетних </t>
    </r>
    <r>
      <rPr>
        <b/>
        <sz val="15"/>
        <rFont val="Times New Roman"/>
        <family val="1"/>
        <charset val="204"/>
      </rPr>
      <t>"Солнышко"</t>
    </r>
  </si>
  <si>
    <r>
      <t xml:space="preserve">КГБУСО "Краевой социально-реабилитационный центр для несовершеннолетних </t>
    </r>
    <r>
      <rPr>
        <b/>
        <sz val="15"/>
        <rFont val="Times New Roman"/>
        <family val="1"/>
        <charset val="204"/>
      </rPr>
      <t>"Дружба"</t>
    </r>
  </si>
  <si>
    <r>
      <t xml:space="preserve">КГБУСО "Комплексный центр социального обслуживания населения </t>
    </r>
    <r>
      <rPr>
        <b/>
        <sz val="15"/>
        <rFont val="Times New Roman"/>
        <family val="1"/>
        <charset val="204"/>
      </rPr>
      <t xml:space="preserve">Каменского </t>
    </r>
    <r>
      <rPr>
        <sz val="15"/>
        <rFont val="Times New Roman"/>
        <family val="1"/>
        <charset val="204"/>
      </rPr>
      <t>района"  (СРЦ)</t>
    </r>
  </si>
  <si>
    <r>
      <t xml:space="preserve">КГБУСО "Комплексный центр социального обслуживания населения  города </t>
    </r>
    <r>
      <rPr>
        <b/>
        <sz val="15"/>
        <rFont val="Times New Roman"/>
        <family val="1"/>
        <charset val="204"/>
      </rPr>
      <t>Рубцовск</t>
    </r>
    <r>
      <rPr>
        <sz val="15"/>
        <rFont val="Times New Roman"/>
        <family val="1"/>
        <charset val="204"/>
      </rPr>
      <t>а" (СРЦ)</t>
    </r>
  </si>
  <si>
    <t xml:space="preserve">в том числе оказанные услуги в сельской местности </t>
  </si>
  <si>
    <t>полустац</t>
  </si>
  <si>
    <t>СТАЦИОНАРЫ без КЦ</t>
  </si>
  <si>
    <t>взрослые</t>
  </si>
  <si>
    <t>дети инвалиды</t>
  </si>
  <si>
    <t>инвалиды старше 18 лет</t>
  </si>
  <si>
    <t>Инвалиды старше 18 лет</t>
  </si>
  <si>
    <t>Совершеннолетние инвалиды</t>
  </si>
  <si>
    <t>ВСЕГО инвалиды старше 18 лет</t>
  </si>
  <si>
    <t>п/стац.</t>
  </si>
  <si>
    <t>стац.</t>
  </si>
  <si>
    <t>несовершеннолетние</t>
  </si>
  <si>
    <t>получают услуги по ИП</t>
  </si>
  <si>
    <t>До 18 лет</t>
  </si>
  <si>
    <t>КРЦ+СРЦ</t>
  </si>
  <si>
    <t>старшее поколение</t>
  </si>
  <si>
    <t>ВСЕГО ОБСУЖЕНО ГРАЖДАН:</t>
  </si>
  <si>
    <t>Обслужено в НЕ стационарных организациях</t>
  </si>
  <si>
    <r>
      <t xml:space="preserve">ВСЕГО обслужено детей, </t>
    </r>
    <r>
      <rPr>
        <b/>
        <sz val="18"/>
        <color rgb="FFFF0000"/>
        <rFont val="Times New Roman"/>
        <family val="1"/>
        <charset val="204"/>
      </rPr>
      <t>не инвалидов</t>
    </r>
    <r>
      <rPr>
        <b/>
        <sz val="18"/>
        <rFont val="Times New Roman"/>
        <family val="1"/>
        <charset val="204"/>
      </rPr>
      <t xml:space="preserve"> на ДОМУ</t>
    </r>
  </si>
  <si>
    <r>
      <t xml:space="preserve">ВСЕГО обслужено детей, </t>
    </r>
    <r>
      <rPr>
        <b/>
        <sz val="18"/>
        <color rgb="FFFF0000"/>
        <rFont val="Times New Roman"/>
        <family val="1"/>
        <charset val="204"/>
      </rPr>
      <t>не инвалидов</t>
    </r>
    <r>
      <rPr>
        <b/>
        <sz val="18"/>
        <rFont val="Times New Roman"/>
        <family val="1"/>
        <charset val="204"/>
      </rPr>
      <t xml:space="preserve"> в ПОЛУСТАЦИОНАРЕ</t>
    </r>
  </si>
  <si>
    <t>12.04.2013.</t>
  </si>
  <si>
    <t>ЛО-22-01-001635</t>
  </si>
  <si>
    <t>Бессрочно</t>
  </si>
  <si>
    <t>4617.0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</si>
</sst>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164" formatCode="0.0"/>
    <numFmt numFmtId="165" formatCode="_-* #,##0.0\ _₽_-;\-* #,##0.0\ _₽_-;_-* &quot;-&quot;?\ _₽_-;_-@_-"/>
    <numFmt numFmtId="166" formatCode="_(&quot;$&quot;* #,##0.00_);_(&quot;$&quot;* \(#,##0.00\);_(&quot;$&quot;* &quot;-&quot;??_);_(@_)"/>
    <numFmt numFmtId="167" formatCode="dd\.mm\.yyyy"/>
  </numFmts>
  <fonts count="100">
    <font>
      <sz val="10"/>
      <name val="Arial Cyr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b/>
      <i/>
      <sz val="8"/>
      <color indexed="10"/>
      <name val="Arial Cyr"/>
      <charset val="204"/>
    </font>
    <font>
      <sz val="11"/>
      <color indexed="9"/>
      <name val="Calibri"/>
      <family val="2"/>
      <charset val="204"/>
    </font>
    <font>
      <sz val="18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Arial Cyr"/>
      <charset val="204"/>
    </font>
    <font>
      <b/>
      <i/>
      <sz val="12"/>
      <color indexed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1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charset val="204"/>
    </font>
    <font>
      <sz val="14"/>
      <name val="Arial Cyr"/>
      <charset val="204"/>
    </font>
    <font>
      <b/>
      <sz val="15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Arial Cyr"/>
      <charset val="204"/>
    </font>
    <font>
      <sz val="14"/>
      <color indexed="8"/>
      <name val="Times New Roman"/>
      <family val="1"/>
      <charset val="204"/>
    </font>
    <font>
      <b/>
      <sz val="20"/>
      <name val="Arial Cyr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Arial Cyr"/>
      <charset val="204"/>
    </font>
    <font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0"/>
      <name val="Arial Cyr"/>
      <charset val="204"/>
    </font>
    <font>
      <sz val="12"/>
      <color theme="0"/>
      <name val="Times New Roman"/>
      <family val="2"/>
      <charset val="204"/>
    </font>
    <font>
      <sz val="20"/>
      <name val="Times New Roman"/>
      <family val="1"/>
      <charset val="204"/>
    </font>
    <font>
      <sz val="15"/>
      <name val="Arial Cyr"/>
      <charset val="204"/>
    </font>
    <font>
      <sz val="13"/>
      <name val="Arial Cyr"/>
      <charset val="204"/>
    </font>
    <font>
      <sz val="13"/>
      <name val="Arial"/>
      <family val="2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 Cy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Liberation Sans"/>
      <family val="2"/>
      <charset val="204"/>
    </font>
    <font>
      <sz val="16"/>
      <name val="Liberation Sans"/>
      <family val="2"/>
      <charset val="204"/>
    </font>
    <font>
      <sz val="18"/>
      <color theme="1"/>
      <name val="Liberation Sans"/>
      <family val="2"/>
      <charset val="204"/>
    </font>
    <font>
      <sz val="18"/>
      <name val="Liberation Sans"/>
      <family val="2"/>
      <charset val="204"/>
    </font>
    <font>
      <sz val="18"/>
      <color theme="1"/>
      <name val="Tibetan Machine Uni"/>
    </font>
    <font>
      <sz val="18"/>
      <color theme="1"/>
      <name val="Times New Roman"/>
      <family val="1"/>
      <charset val="204"/>
    </font>
    <font>
      <u/>
      <sz val="10"/>
      <color theme="10"/>
      <name val="Arial Cyr"/>
      <charset val="204"/>
    </font>
    <font>
      <sz val="20"/>
      <color indexed="8"/>
      <name val="Times New Roman"/>
      <family val="1"/>
      <charset val="204"/>
    </font>
    <font>
      <b/>
      <u/>
      <sz val="22"/>
      <color indexed="8"/>
      <name val="Times New Roman"/>
      <family val="1"/>
      <charset val="204"/>
    </font>
    <font>
      <u/>
      <sz val="2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22"/>
      <color indexed="1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26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2"/>
      <color indexed="64"/>
      <name val="Times New Roman"/>
      <family val="1"/>
      <charset val="204"/>
    </font>
    <font>
      <sz val="22"/>
      <name val="Arial Cyr"/>
    </font>
    <font>
      <b/>
      <u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8"/>
      <name val="Arial"/>
      <family val="2"/>
      <charset val="204"/>
    </font>
    <font>
      <sz val="20"/>
      <name val="Liberation Sans"/>
      <family val="2"/>
      <charset val="204"/>
    </font>
    <font>
      <sz val="10"/>
      <color theme="1"/>
      <name val="Liberation Sans"/>
      <family val="2"/>
      <charset val="204"/>
    </font>
    <font>
      <b/>
      <sz val="18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Times New Roman"/>
      <family val="1"/>
      <charset val="204"/>
    </font>
    <font>
      <sz val="22"/>
      <name val="Times New Roman"/>
      <family val="1"/>
      <charset val="204"/>
    </font>
    <font>
      <i/>
      <sz val="22"/>
      <color indexed="10"/>
      <name val="Arial Cyr"/>
      <charset val="204"/>
    </font>
    <font>
      <sz val="22"/>
      <name val="Arial"/>
      <family val="2"/>
      <charset val="204"/>
    </font>
    <font>
      <b/>
      <sz val="18"/>
      <color rgb="FFFF0000"/>
      <name val="Times New Roman"/>
      <family val="1"/>
      <charset val="204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65"/>
      </patternFill>
    </fill>
    <fill>
      <patternFill patternType="solid">
        <fgColor rgb="FFFFFFFF"/>
        <b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</borders>
  <cellStyleXfs count="360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48" fillId="0" borderId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58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58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58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58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58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58" fillId="4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58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58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58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58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58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58" fillId="4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58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58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58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58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58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58" fillId="4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58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58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58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58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58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58" fillId="44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5" borderId="0" applyNumberFormat="0" applyBorder="0" applyAlignment="0" applyProtection="0"/>
    <xf numFmtId="0" fontId="12" fillId="4" borderId="0" applyNumberFormat="0" applyBorder="0" applyAlignment="0" applyProtection="0"/>
    <xf numFmtId="0" fontId="12" fillId="3" borderId="0" applyNumberFormat="0" applyBorder="0" applyAlignment="0" applyProtection="0"/>
    <xf numFmtId="0" fontId="12" fillId="2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58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58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58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58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58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58" fillId="44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58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58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58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58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58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58" fillId="4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58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58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58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58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58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58" fillId="4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5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5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5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58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5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58" fillId="4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5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5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5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58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5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58" fillId="4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58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58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58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58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58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58" fillId="4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58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8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8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58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58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58" fillId="4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8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8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8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8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8" fillId="4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58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5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8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58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58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58" fillId="4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58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5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8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58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58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58" fillId="4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5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8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58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58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58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58" fillId="4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5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8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58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58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58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58" fillId="4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5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8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8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58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58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58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5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8" fillId="44" borderId="0" applyNumberFormat="0" applyBorder="0" applyAlignment="0" applyProtection="0"/>
    <xf numFmtId="0" fontId="48" fillId="0" borderId="0"/>
    <xf numFmtId="0" fontId="74" fillId="0" borderId="0" applyNumberFormat="0" applyFill="0" applyBorder="0" applyAlignment="0" applyProtection="0"/>
    <xf numFmtId="44" fontId="48" fillId="0" borderId="0" applyFont="0" applyFill="0" applyBorder="0" applyAlignment="0" applyProtection="0"/>
    <xf numFmtId="0" fontId="91" fillId="0" borderId="0"/>
  </cellStyleXfs>
  <cellXfs count="794">
    <xf numFmtId="0" fontId="0" fillId="0" borderId="0" xfId="0"/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1" xfId="0" applyFont="1" applyFill="1" applyBorder="1"/>
    <xf numFmtId="0" fontId="13" fillId="0" borderId="0" xfId="0" applyFont="1" applyFill="1" applyBorder="1"/>
    <xf numFmtId="0" fontId="0" fillId="0" borderId="0" xfId="0" applyAlignment="1">
      <alignment vertical="top" wrapText="1"/>
    </xf>
    <xf numFmtId="0" fontId="14" fillId="0" borderId="3" xfId="0" applyFont="1" applyFill="1" applyBorder="1" applyAlignment="1"/>
    <xf numFmtId="0" fontId="14" fillId="0" borderId="4" xfId="0" applyFont="1" applyFill="1" applyBorder="1" applyAlignment="1"/>
    <xf numFmtId="0" fontId="0" fillId="0" borderId="0" xfId="0" applyFill="1"/>
    <xf numFmtId="0" fontId="21" fillId="0" borderId="1" xfId="0" applyFont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24" fillId="0" borderId="0" xfId="0" applyFont="1" applyFill="1" applyBorder="1" applyAlignment="1">
      <alignment vertical="top" wrapText="1"/>
    </xf>
    <xf numFmtId="0" fontId="24" fillId="0" borderId="0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26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24" fillId="16" borderId="0" xfId="0" applyFont="1" applyFill="1" applyBorder="1" applyAlignment="1">
      <alignment vertical="top" wrapText="1"/>
    </xf>
    <xf numFmtId="0" fontId="24" fillId="16" borderId="0" xfId="0" applyFont="1" applyFill="1" applyBorder="1" applyAlignment="1">
      <alignment horizontal="center" vertical="center" wrapText="1"/>
    </xf>
    <xf numFmtId="0" fontId="24" fillId="17" borderId="0" xfId="0" applyFont="1" applyFill="1" applyBorder="1" applyAlignment="1">
      <alignment vertical="top" wrapText="1"/>
    </xf>
    <xf numFmtId="0" fontId="28" fillId="19" borderId="1" xfId="0" applyFont="1" applyFill="1" applyBorder="1" applyAlignment="1">
      <alignment vertical="top" wrapText="1"/>
    </xf>
    <xf numFmtId="0" fontId="28" fillId="21" borderId="1" xfId="0" applyFont="1" applyFill="1" applyBorder="1" applyAlignment="1">
      <alignment vertical="top" wrapText="1"/>
    </xf>
    <xf numFmtId="0" fontId="38" fillId="19" borderId="1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40" fillId="0" borderId="0" xfId="0" applyFont="1" applyFill="1" applyBorder="1" applyAlignment="1">
      <alignment vertical="top" wrapText="1"/>
    </xf>
    <xf numFmtId="0" fontId="45" fillId="0" borderId="0" xfId="0" applyFont="1"/>
    <xf numFmtId="0" fontId="19" fillId="0" borderId="0" xfId="0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top" wrapText="1"/>
    </xf>
    <xf numFmtId="0" fontId="26" fillId="0" borderId="0" xfId="0" applyFont="1" applyAlignment="1">
      <alignment vertical="top" wrapText="1"/>
    </xf>
    <xf numFmtId="0" fontId="52" fillId="0" borderId="0" xfId="0" applyFont="1"/>
    <xf numFmtId="0" fontId="24" fillId="0" borderId="0" xfId="0" applyFont="1" applyFill="1" applyAlignment="1">
      <alignment vertical="top" wrapText="1"/>
    </xf>
    <xf numFmtId="0" fontId="25" fillId="0" borderId="2" xfId="0" applyFont="1" applyFill="1" applyBorder="1" applyAlignment="1"/>
    <xf numFmtId="0" fontId="24" fillId="0" borderId="0" xfId="0" applyFont="1" applyAlignment="1">
      <alignment vertical="top" wrapText="1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46" fillId="0" borderId="1" xfId="0" applyFont="1" applyFill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4" fillId="0" borderId="0" xfId="0" applyFont="1" applyFill="1" applyBorder="1" applyAlignment="1">
      <alignment vertical="top" wrapText="1"/>
    </xf>
    <xf numFmtId="0" fontId="24" fillId="0" borderId="0" xfId="0" applyFont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23" fillId="0" borderId="0" xfId="0" applyFont="1" applyBorder="1" applyAlignment="1">
      <alignment vertical="top" wrapText="1"/>
    </xf>
    <xf numFmtId="0" fontId="16" fillId="0" borderId="0" xfId="0" applyFont="1" applyFill="1"/>
    <xf numFmtId="0" fontId="46" fillId="0" borderId="1" xfId="0" applyFont="1" applyFill="1" applyBorder="1" applyAlignment="1">
      <alignment horizontal="center" vertical="top" wrapText="1"/>
    </xf>
    <xf numFmtId="0" fontId="35" fillId="0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0" fontId="51" fillId="0" borderId="0" xfId="0" applyFont="1" applyBorder="1" applyAlignment="1">
      <alignment horizontal="center" vertical="top" wrapText="1"/>
    </xf>
    <xf numFmtId="0" fontId="51" fillId="0" borderId="0" xfId="0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vertical="top" wrapText="1"/>
    </xf>
    <xf numFmtId="0" fontId="31" fillId="0" borderId="0" xfId="0" applyFont="1" applyFill="1" applyAlignment="1">
      <alignment vertical="top"/>
    </xf>
    <xf numFmtId="0" fontId="57" fillId="0" borderId="0" xfId="0" applyFont="1"/>
    <xf numFmtId="0" fontId="0" fillId="0" borderId="0" xfId="0"/>
    <xf numFmtId="0" fontId="0" fillId="0" borderId="0" xfId="0"/>
    <xf numFmtId="0" fontId="0" fillId="0" borderId="0" xfId="0" applyFill="1"/>
    <xf numFmtId="0" fontId="24" fillId="0" borderId="0" xfId="0" applyFont="1" applyFill="1" applyBorder="1" applyAlignment="1">
      <alignment vertical="top" wrapText="1"/>
    </xf>
    <xf numFmtId="0" fontId="27" fillId="0" borderId="1" xfId="0" applyFont="1" applyFill="1" applyBorder="1" applyAlignment="1">
      <alignment horizontal="left" vertical="top" wrapText="1"/>
    </xf>
    <xf numFmtId="0" fontId="31" fillId="0" borderId="0" xfId="0" applyFont="1" applyFill="1" applyAlignment="1">
      <alignment vertical="top"/>
    </xf>
    <xf numFmtId="0" fontId="29" fillId="0" borderId="1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center" vertical="top" wrapText="1"/>
    </xf>
    <xf numFmtId="0" fontId="41" fillId="0" borderId="0" xfId="0" applyFont="1"/>
    <xf numFmtId="0" fontId="28" fillId="0" borderId="0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center" vertical="top" wrapText="1"/>
    </xf>
    <xf numFmtId="0" fontId="0" fillId="0" borderId="0" xfId="0"/>
    <xf numFmtId="0" fontId="38" fillId="19" borderId="1" xfId="0" applyFont="1" applyFill="1" applyBorder="1" applyAlignment="1">
      <alignment horizontal="center" vertical="top" wrapText="1"/>
    </xf>
    <xf numFmtId="0" fontId="39" fillId="21" borderId="1" xfId="0" applyFont="1" applyFill="1" applyBorder="1" applyAlignment="1">
      <alignment horizontal="center" vertical="top" wrapText="1"/>
    </xf>
    <xf numFmtId="0" fontId="49" fillId="0" borderId="0" xfId="0" applyFont="1" applyFill="1" applyBorder="1" applyAlignment="1">
      <alignment vertical="top" wrapText="1"/>
    </xf>
    <xf numFmtId="0" fontId="49" fillId="0" borderId="0" xfId="0" applyFont="1"/>
    <xf numFmtId="0" fontId="23" fillId="0" borderId="1" xfId="0" applyFont="1" applyBorder="1" applyAlignment="1">
      <alignment horizontal="center" vertical="top" wrapText="1"/>
    </xf>
    <xf numFmtId="0" fontId="24" fillId="0" borderId="0" xfId="0" applyFont="1" applyFill="1" applyBorder="1" applyAlignment="1">
      <alignment vertical="top" wrapText="1"/>
    </xf>
    <xf numFmtId="164" fontId="31" fillId="0" borderId="0" xfId="0" applyNumberFormat="1" applyFont="1" applyFill="1" applyBorder="1" applyAlignment="1">
      <alignment horizontal="center" vertical="top" wrapText="1"/>
    </xf>
    <xf numFmtId="0" fontId="57" fillId="0" borderId="0" xfId="0" applyFont="1" applyFill="1"/>
    <xf numFmtId="0" fontId="55" fillId="0" borderId="1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top" wrapText="1"/>
    </xf>
    <xf numFmtId="0" fontId="55" fillId="0" borderId="10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27" fillId="0" borderId="1" xfId="0" applyFont="1" applyFill="1" applyBorder="1" applyAlignment="1">
      <alignment vertical="top" wrapText="1"/>
    </xf>
    <xf numFmtId="0" fontId="55" fillId="0" borderId="1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34" fillId="0" borderId="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9" fillId="0" borderId="0" xfId="0" applyFont="1" applyAlignment="1">
      <alignment vertical="top"/>
    </xf>
    <xf numFmtId="0" fontId="62" fillId="0" borderId="1" xfId="0" applyFont="1" applyFill="1" applyBorder="1" applyAlignment="1">
      <alignment horizontal="center" vertical="top" wrapText="1"/>
    </xf>
    <xf numFmtId="0" fontId="50" fillId="0" borderId="1" xfId="0" applyFont="1" applyFill="1" applyBorder="1" applyAlignment="1">
      <alignment horizontal="center" vertical="top" wrapText="1"/>
    </xf>
    <xf numFmtId="0" fontId="50" fillId="19" borderId="1" xfId="0" applyFont="1" applyFill="1" applyBorder="1" applyAlignment="1">
      <alignment horizontal="center" vertical="top" wrapText="1"/>
    </xf>
    <xf numFmtId="0" fontId="54" fillId="21" borderId="1" xfId="0" applyFont="1" applyFill="1" applyBorder="1" applyAlignment="1">
      <alignment horizontal="center" vertical="top" wrapText="1"/>
    </xf>
    <xf numFmtId="0" fontId="61" fillId="0" borderId="0" xfId="0" applyFont="1" applyFill="1" applyBorder="1" applyAlignment="1">
      <alignment horizontal="center" vertical="top" wrapText="1"/>
    </xf>
    <xf numFmtId="0" fontId="61" fillId="0" borderId="0" xfId="0" applyFont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top" wrapText="1"/>
    </xf>
    <xf numFmtId="0" fontId="49" fillId="0" borderId="0" xfId="0" applyFont="1" applyFill="1" applyBorder="1" applyAlignment="1">
      <alignment horizontal="center" vertical="top" wrapText="1"/>
    </xf>
    <xf numFmtId="0" fontId="29" fillId="25" borderId="3" xfId="0" applyFont="1" applyFill="1" applyBorder="1" applyAlignment="1">
      <alignment vertical="top" wrapText="1"/>
    </xf>
    <xf numFmtId="0" fontId="29" fillId="19" borderId="3" xfId="0" applyFont="1" applyFill="1" applyBorder="1" applyAlignment="1">
      <alignment vertical="top" wrapText="1"/>
    </xf>
    <xf numFmtId="0" fontId="29" fillId="19" borderId="4" xfId="0" applyFont="1" applyFill="1" applyBorder="1" applyAlignment="1">
      <alignment vertical="top" wrapText="1"/>
    </xf>
    <xf numFmtId="0" fontId="59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top" wrapText="1"/>
    </xf>
    <xf numFmtId="0" fontId="27" fillId="0" borderId="1" xfId="0" applyFont="1" applyFill="1" applyBorder="1" applyAlignment="1">
      <alignment vertical="top" wrapText="1"/>
    </xf>
    <xf numFmtId="0" fontId="62" fillId="0" borderId="1" xfId="0" applyFont="1" applyFill="1" applyBorder="1" applyAlignment="1">
      <alignment horizontal="center" vertical="top" wrapText="1"/>
    </xf>
    <xf numFmtId="0" fontId="0" fillId="0" borderId="0" xfId="0" applyFont="1" applyFill="1" applyAlignment="1"/>
    <xf numFmtId="0" fontId="20" fillId="0" borderId="1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top" wrapText="1"/>
    </xf>
    <xf numFmtId="0" fontId="60" fillId="0" borderId="0" xfId="0" applyFont="1" applyFill="1" applyAlignment="1">
      <alignment vertical="top" wrapText="1"/>
    </xf>
    <xf numFmtId="0" fontId="0" fillId="0" borderId="1" xfId="0" applyBorder="1" applyAlignment="1">
      <alignment vertical="top"/>
    </xf>
    <xf numFmtId="0" fontId="27" fillId="0" borderId="1" xfId="0" applyFont="1" applyBorder="1" applyAlignment="1">
      <alignment vertical="top"/>
    </xf>
    <xf numFmtId="0" fontId="27" fillId="20" borderId="1" xfId="0" applyFont="1" applyFill="1" applyBorder="1" applyAlignment="1">
      <alignment vertical="top"/>
    </xf>
    <xf numFmtId="0" fontId="0" fillId="0" borderId="0" xfId="0" applyAlignment="1">
      <alignment vertical="top"/>
    </xf>
    <xf numFmtId="0" fontId="20" fillId="0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 applyFill="1"/>
    <xf numFmtId="0" fontId="24" fillId="0" borderId="0" xfId="0" applyFont="1" applyFill="1" applyBorder="1" applyAlignment="1">
      <alignment vertical="top" wrapText="1"/>
    </xf>
    <xf numFmtId="0" fontId="26" fillId="0" borderId="1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vertical="top" wrapText="1"/>
    </xf>
    <xf numFmtId="0" fontId="62" fillId="0" borderId="1" xfId="0" applyFont="1" applyFill="1" applyBorder="1" applyAlignment="1">
      <alignment horizontal="center" vertical="top" wrapText="1"/>
    </xf>
    <xf numFmtId="0" fontId="50" fillId="0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 applyFill="1"/>
    <xf numFmtId="0" fontId="24" fillId="0" borderId="0" xfId="0" applyFont="1" applyFill="1" applyBorder="1" applyAlignment="1">
      <alignment vertical="top" wrapText="1"/>
    </xf>
    <xf numFmtId="0" fontId="26" fillId="0" borderId="1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36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27" fillId="24" borderId="1" xfId="0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 wrapText="1"/>
    </xf>
    <xf numFmtId="0" fontId="0" fillId="24" borderId="1" xfId="0" applyFill="1" applyBorder="1" applyAlignment="1">
      <alignment vertical="top" wrapText="1"/>
    </xf>
    <xf numFmtId="0" fontId="0" fillId="24" borderId="0" xfId="0" applyFill="1"/>
    <xf numFmtId="0" fontId="62" fillId="0" borderId="1" xfId="0" applyFont="1" applyFill="1" applyBorder="1" applyAlignment="1">
      <alignment horizontal="center" vertical="top" wrapText="1"/>
    </xf>
    <xf numFmtId="0" fontId="62" fillId="24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20" fillId="0" borderId="1" xfId="0" applyFont="1" applyFill="1" applyBorder="1" applyAlignment="1">
      <alignment horizontal="center" vertical="top" wrapText="1"/>
    </xf>
    <xf numFmtId="0" fontId="36" fillId="24" borderId="1" xfId="0" applyFont="1" applyFill="1" applyBorder="1" applyAlignment="1">
      <alignment horizontal="center" vertical="top" wrapText="1"/>
    </xf>
    <xf numFmtId="164" fontId="16" fillId="0" borderId="0" xfId="0" applyNumberFormat="1" applyFont="1"/>
    <xf numFmtId="0" fontId="63" fillId="0" borderId="1" xfId="0" applyFont="1" applyBorder="1" applyAlignment="1">
      <alignment horizontal="center" vertical="top" wrapText="1"/>
    </xf>
    <xf numFmtId="0" fontId="64" fillId="0" borderId="1" xfId="0" applyFont="1" applyBorder="1" applyAlignment="1">
      <alignment vertical="top" wrapText="1"/>
    </xf>
    <xf numFmtId="0" fontId="65" fillId="0" borderId="0" xfId="0" applyFont="1" applyAlignment="1">
      <alignment vertical="top" wrapText="1"/>
    </xf>
    <xf numFmtId="0" fontId="16" fillId="0" borderId="0" xfId="0" applyFont="1"/>
    <xf numFmtId="0" fontId="31" fillId="0" borderId="0" xfId="0" applyFont="1" applyFill="1" applyBorder="1" applyAlignment="1">
      <alignment horizontal="center" vertical="top" wrapText="1"/>
    </xf>
    <xf numFmtId="0" fontId="23" fillId="24" borderId="1" xfId="0" applyFont="1" applyFill="1" applyBorder="1" applyAlignment="1">
      <alignment horizontal="center" vertical="top" wrapText="1"/>
    </xf>
    <xf numFmtId="0" fontId="38" fillId="0" borderId="1" xfId="0" applyFont="1" applyBorder="1" applyAlignment="1">
      <alignment horizontal="center" vertical="top" wrapText="1"/>
    </xf>
    <xf numFmtId="0" fontId="27" fillId="0" borderId="1" xfId="0" applyFont="1" applyFill="1" applyBorder="1" applyAlignment="1">
      <alignment horizontal="left" vertical="center" wrapText="1"/>
    </xf>
    <xf numFmtId="0" fontId="23" fillId="49" borderId="1" xfId="0" applyFont="1" applyFill="1" applyBorder="1" applyAlignment="1">
      <alignment horizontal="center" vertical="top" wrapText="1"/>
    </xf>
    <xf numFmtId="0" fontId="23" fillId="50" borderId="1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top"/>
    </xf>
    <xf numFmtId="0" fontId="23" fillId="50" borderId="1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top" wrapText="1"/>
    </xf>
    <xf numFmtId="0" fontId="2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2" fillId="51" borderId="1" xfId="0" applyFont="1" applyFill="1" applyBorder="1" applyAlignment="1">
      <alignment horizontal="center" vertical="top" wrapText="1"/>
    </xf>
    <xf numFmtId="0" fontId="16" fillId="0" borderId="0" xfId="0" applyFont="1" applyAlignment="1"/>
    <xf numFmtId="0" fontId="66" fillId="0" borderId="1" xfId="0" applyFont="1" applyFill="1" applyBorder="1" applyAlignment="1">
      <alignment horizontal="center" vertical="top" wrapText="1"/>
    </xf>
    <xf numFmtId="0" fontId="67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55" fillId="0" borderId="1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/>
    </xf>
    <xf numFmtId="165" fontId="23" fillId="0" borderId="1" xfId="0" applyNumberFormat="1" applyFont="1" applyFill="1" applyBorder="1" applyAlignment="1" applyProtection="1">
      <alignment horizontal="center" vertical="top" wrapText="1"/>
    </xf>
    <xf numFmtId="0" fontId="23" fillId="0" borderId="1" xfId="0" applyNumberFormat="1" applyFont="1" applyFill="1" applyBorder="1" applyAlignment="1" applyProtection="1">
      <alignment horizontal="center" vertical="top" wrapText="1"/>
    </xf>
    <xf numFmtId="165" fontId="55" fillId="0" borderId="1" xfId="0" applyNumberFormat="1" applyFont="1" applyFill="1" applyBorder="1" applyAlignment="1">
      <alignment horizontal="center" vertical="top" wrapText="1"/>
    </xf>
    <xf numFmtId="14" fontId="23" fillId="0" borderId="1" xfId="0" applyNumberFormat="1" applyFont="1" applyBorder="1" applyAlignment="1">
      <alignment horizontal="center" vertical="top"/>
    </xf>
    <xf numFmtId="0" fontId="23" fillId="0" borderId="12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/>
    </xf>
    <xf numFmtId="0" fontId="23" fillId="53" borderId="12" xfId="0" applyFont="1" applyFill="1" applyBorder="1" applyAlignment="1">
      <alignment horizontal="center" vertical="top" wrapText="1"/>
    </xf>
    <xf numFmtId="0" fontId="38" fillId="0" borderId="12" xfId="0" applyFont="1" applyBorder="1" applyAlignment="1">
      <alignment horizontal="center" vertical="top" wrapText="1"/>
    </xf>
    <xf numFmtId="0" fontId="23" fillId="53" borderId="1" xfId="0" applyFont="1" applyFill="1" applyBorder="1" applyAlignment="1">
      <alignment horizontal="center" vertical="top" wrapText="1"/>
    </xf>
    <xf numFmtId="0" fontId="23" fillId="0" borderId="12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left" vertical="top"/>
    </xf>
    <xf numFmtId="14" fontId="23" fillId="0" borderId="1" xfId="0" applyNumberFormat="1" applyFont="1" applyFill="1" applyBorder="1" applyAlignment="1">
      <alignment horizontal="center" vertical="top"/>
    </xf>
    <xf numFmtId="0" fontId="38" fillId="19" borderId="1" xfId="0" applyFont="1" applyFill="1" applyBorder="1" applyAlignment="1">
      <alignment horizontal="center" vertical="top" wrapText="1"/>
    </xf>
    <xf numFmtId="0" fontId="39" fillId="21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0" fontId="38" fillId="53" borderId="12" xfId="0" applyFont="1" applyFill="1" applyBorder="1" applyAlignment="1">
      <alignment horizontal="center" vertical="top" wrapText="1"/>
    </xf>
    <xf numFmtId="0" fontId="34" fillId="0" borderId="12" xfId="0" applyFont="1" applyBorder="1" applyAlignment="1">
      <alignment horizontal="center" vertical="top" wrapText="1"/>
    </xf>
    <xf numFmtId="0" fontId="23" fillId="24" borderId="1" xfId="0" applyFont="1" applyFill="1" applyBorder="1" applyAlignment="1">
      <alignment horizontal="center" vertical="top"/>
    </xf>
    <xf numFmtId="0" fontId="73" fillId="24" borderId="1" xfId="0" applyFont="1" applyFill="1" applyBorder="1" applyAlignment="1">
      <alignment horizontal="center" vertical="top" wrapText="1"/>
    </xf>
    <xf numFmtId="0" fontId="73" fillId="24" borderId="1" xfId="0" applyFont="1" applyFill="1" applyBorder="1" applyAlignment="1">
      <alignment horizontal="center" vertical="top"/>
    </xf>
    <xf numFmtId="14" fontId="73" fillId="24" borderId="1" xfId="0" applyNumberFormat="1" applyFont="1" applyFill="1" applyBorder="1" applyAlignment="1">
      <alignment horizontal="center" vertical="top" wrapText="1"/>
    </xf>
    <xf numFmtId="0" fontId="23" fillId="52" borderId="1" xfId="0" applyFont="1" applyFill="1" applyBorder="1" applyAlignment="1">
      <alignment horizontal="center" vertical="top" wrapText="1"/>
    </xf>
    <xf numFmtId="0" fontId="26" fillId="0" borderId="0" xfId="0" applyFont="1"/>
    <xf numFmtId="0" fontId="23" fillId="0" borderId="1" xfId="0" applyFont="1" applyFill="1" applyBorder="1" applyAlignment="1">
      <alignment horizontal="center" vertical="center" wrapText="1"/>
    </xf>
    <xf numFmtId="0" fontId="23" fillId="24" borderId="1" xfId="0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top" wrapText="1"/>
    </xf>
    <xf numFmtId="0" fontId="23" fillId="0" borderId="12" xfId="0" applyFont="1" applyFill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top"/>
    </xf>
    <xf numFmtId="14" fontId="49" fillId="0" borderId="1" xfId="0" applyNumberFormat="1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/>
    </xf>
    <xf numFmtId="14" fontId="27" fillId="0" borderId="1" xfId="0" applyNumberFormat="1" applyFont="1" applyFill="1" applyBorder="1" applyAlignment="1">
      <alignment horizontal="center" vertical="top"/>
    </xf>
    <xf numFmtId="0" fontId="68" fillId="0" borderId="1" xfId="0" applyFont="1" applyFill="1" applyBorder="1" applyAlignment="1">
      <alignment horizontal="center" vertical="top"/>
    </xf>
    <xf numFmtId="0" fontId="23" fillId="0" borderId="1" xfId="0" applyFont="1" applyBorder="1" applyAlignment="1" applyProtection="1">
      <alignment horizontal="center" vertical="top" wrapText="1"/>
    </xf>
    <xf numFmtId="0" fontId="38" fillId="24" borderId="1" xfId="0" applyFont="1" applyFill="1" applyBorder="1" applyAlignment="1">
      <alignment horizontal="center" vertical="top" wrapText="1"/>
    </xf>
    <xf numFmtId="49" fontId="39" fillId="19" borderId="1" xfId="0" applyNumberFormat="1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 applyProtection="1">
      <alignment horizontal="center" vertical="top" wrapText="1"/>
    </xf>
    <xf numFmtId="0" fontId="16" fillId="0" borderId="0" xfId="0" applyFont="1" applyFill="1" applyAlignment="1">
      <alignment horizontal="center" vertical="top"/>
    </xf>
    <xf numFmtId="0" fontId="41" fillId="0" borderId="0" xfId="0" applyFont="1" applyFill="1"/>
    <xf numFmtId="0" fontId="23" fillId="48" borderId="1" xfId="0" applyFont="1" applyFill="1" applyBorder="1" applyAlignment="1">
      <alignment horizontal="center" vertical="top" wrapText="1"/>
    </xf>
    <xf numFmtId="0" fontId="32" fillId="25" borderId="1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49" fillId="0" borderId="6" xfId="0" applyFont="1" applyFill="1" applyBorder="1" applyAlignment="1">
      <alignment horizontal="center" vertical="top" wrapText="1"/>
    </xf>
    <xf numFmtId="0" fontId="49" fillId="0" borderId="1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0" fontId="33" fillId="51" borderId="1" xfId="0" applyFont="1" applyFill="1" applyBorder="1" applyAlignment="1">
      <alignment horizontal="center" vertical="top" wrapText="1"/>
    </xf>
    <xf numFmtId="0" fontId="32" fillId="20" borderId="1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top" wrapText="1"/>
    </xf>
    <xf numFmtId="0" fontId="32" fillId="20" borderId="2" xfId="0" applyFont="1" applyFill="1" applyBorder="1" applyAlignment="1">
      <alignment horizontal="center" vertical="top" wrapText="1"/>
    </xf>
    <xf numFmtId="0" fontId="80" fillId="19" borderId="1" xfId="0" applyFont="1" applyFill="1" applyBorder="1" applyAlignment="1">
      <alignment horizontal="center" vertical="top" wrapText="1"/>
    </xf>
    <xf numFmtId="0" fontId="81" fillId="51" borderId="3" xfId="0" applyFont="1" applyFill="1" applyBorder="1" applyAlignment="1">
      <alignment vertical="top" wrapText="1"/>
    </xf>
    <xf numFmtId="0" fontId="75" fillId="0" borderId="1" xfId="0" applyFont="1" applyFill="1" applyBorder="1" applyAlignment="1">
      <alignment horizontal="center" vertical="top" wrapText="1"/>
    </xf>
    <xf numFmtId="0" fontId="23" fillId="53" borderId="1" xfId="0" applyFont="1" applyFill="1" applyBorder="1" applyAlignment="1">
      <alignment horizontal="center" vertical="center" wrapText="1"/>
    </xf>
    <xf numFmtId="0" fontId="38" fillId="53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vertical="top" wrapText="1"/>
    </xf>
    <xf numFmtId="0" fontId="73" fillId="0" borderId="1" xfId="0" applyFont="1" applyFill="1" applyBorder="1" applyAlignment="1">
      <alignment horizontal="center" vertical="top"/>
    </xf>
    <xf numFmtId="49" fontId="38" fillId="0" borderId="1" xfId="0" applyNumberFormat="1" applyFont="1" applyFill="1" applyBorder="1" applyAlignment="1">
      <alignment horizontal="center" vertical="top" wrapText="1"/>
    </xf>
    <xf numFmtId="0" fontId="38" fillId="48" borderId="1" xfId="0" applyFont="1" applyFill="1" applyBorder="1" applyAlignment="1">
      <alignment horizontal="center" vertical="top" wrapText="1"/>
    </xf>
    <xf numFmtId="0" fontId="82" fillId="48" borderId="1" xfId="0" applyFont="1" applyFill="1" applyBorder="1" applyAlignment="1">
      <alignment horizontal="center" vertical="top" wrapText="1"/>
    </xf>
    <xf numFmtId="49" fontId="38" fillId="48" borderId="1" xfId="0" applyNumberFormat="1" applyFont="1" applyFill="1" applyBorder="1" applyAlignment="1">
      <alignment horizontal="center" vertical="top" wrapText="1"/>
    </xf>
    <xf numFmtId="49" fontId="38" fillId="0" borderId="1" xfId="0" applyNumberFormat="1" applyFont="1" applyBorder="1" applyAlignment="1">
      <alignment horizontal="center" vertical="top" wrapText="1"/>
    </xf>
    <xf numFmtId="49" fontId="38" fillId="53" borderId="1" xfId="0" applyNumberFormat="1" applyFont="1" applyFill="1" applyBorder="1" applyAlignment="1">
      <alignment horizontal="center" vertical="top" wrapText="1"/>
    </xf>
    <xf numFmtId="0" fontId="82" fillId="0" borderId="1" xfId="0" applyFont="1" applyFill="1" applyBorder="1" applyAlignment="1">
      <alignment horizontal="center" vertical="top"/>
    </xf>
    <xf numFmtId="0" fontId="38" fillId="0" borderId="1" xfId="19" applyFont="1" applyFill="1" applyBorder="1" applyAlignment="1">
      <alignment horizontal="center" vertical="top" wrapText="1"/>
    </xf>
    <xf numFmtId="0" fontId="38" fillId="0" borderId="1" xfId="0" applyNumberFormat="1" applyFont="1" applyFill="1" applyBorder="1" applyAlignment="1">
      <alignment horizontal="center" vertical="top" wrapText="1"/>
    </xf>
    <xf numFmtId="0" fontId="38" fillId="53" borderId="1" xfId="0" applyNumberFormat="1" applyFont="1" applyFill="1" applyBorder="1" applyAlignment="1">
      <alignment horizontal="center" vertical="top" wrapText="1"/>
    </xf>
    <xf numFmtId="0" fontId="38" fillId="0" borderId="1" xfId="0" applyFont="1" applyBorder="1" applyAlignment="1">
      <alignment horizontal="left" vertical="top" wrapText="1"/>
    </xf>
    <xf numFmtId="0" fontId="38" fillId="0" borderId="0" xfId="0" applyFont="1" applyFill="1" applyBorder="1" applyAlignment="1">
      <alignment vertical="top" wrapText="1"/>
    </xf>
    <xf numFmtId="0" fontId="84" fillId="53" borderId="4" xfId="0" applyFont="1" applyFill="1" applyBorder="1" applyAlignment="1">
      <alignment horizontal="center" vertical="top" wrapText="1"/>
    </xf>
    <xf numFmtId="0" fontId="84" fillId="53" borderId="1" xfId="0" applyFont="1" applyFill="1" applyBorder="1" applyAlignment="1">
      <alignment horizontal="center" vertical="top" wrapText="1"/>
    </xf>
    <xf numFmtId="0" fontId="38" fillId="0" borderId="1" xfId="0" applyFont="1" applyBorder="1" applyAlignment="1">
      <alignment horizontal="right" vertical="top" wrapText="1"/>
    </xf>
    <xf numFmtId="0" fontId="85" fillId="0" borderId="0" xfId="0" applyFont="1" applyAlignment="1">
      <alignment vertical="top" wrapText="1"/>
    </xf>
    <xf numFmtId="0" fontId="56" fillId="18" borderId="1" xfId="0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Fill="1" applyAlignment="1">
      <alignment horizontal="center" vertical="top" wrapText="1"/>
    </xf>
    <xf numFmtId="0" fontId="23" fillId="47" borderId="1" xfId="0" applyFont="1" applyFill="1" applyBorder="1" applyAlignment="1">
      <alignment horizontal="center" vertical="top" wrapText="1"/>
    </xf>
    <xf numFmtId="0" fontId="23" fillId="0" borderId="16" xfId="0" applyFont="1" applyBorder="1" applyAlignment="1">
      <alignment horizontal="center" vertical="top" wrapText="1"/>
    </xf>
    <xf numFmtId="0" fontId="27" fillId="20" borderId="1" xfId="0" applyFont="1" applyFill="1" applyBorder="1" applyAlignment="1">
      <alignment horizontal="left" vertical="top" wrapText="1"/>
    </xf>
    <xf numFmtId="0" fontId="46" fillId="47" borderId="1" xfId="0" applyFont="1" applyFill="1" applyBorder="1" applyAlignment="1">
      <alignment horizontal="center" vertical="top" wrapText="1"/>
    </xf>
    <xf numFmtId="14" fontId="23" fillId="0" borderId="1" xfId="0" applyNumberFormat="1" applyFont="1" applyBorder="1" applyAlignment="1">
      <alignment horizontal="center" vertical="top" wrapText="1"/>
    </xf>
    <xf numFmtId="0" fontId="70" fillId="24" borderId="1" xfId="0" applyFont="1" applyFill="1" applyBorder="1" applyAlignment="1">
      <alignment horizontal="center" vertical="top"/>
    </xf>
    <xf numFmtId="0" fontId="26" fillId="0" borderId="1" xfId="0" applyFont="1" applyBorder="1" applyAlignment="1">
      <alignment horizontal="center" vertical="top"/>
    </xf>
    <xf numFmtId="0" fontId="71" fillId="0" borderId="1" xfId="0" applyFont="1" applyFill="1" applyBorder="1" applyAlignment="1">
      <alignment horizontal="center" vertical="top"/>
    </xf>
    <xf numFmtId="0" fontId="23" fillId="53" borderId="1" xfId="0" applyFont="1" applyFill="1" applyBorder="1" applyAlignment="1">
      <alignment horizontal="center" vertical="center"/>
    </xf>
    <xf numFmtId="0" fontId="23" fillId="24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4" fontId="49" fillId="24" borderId="1" xfId="0" applyNumberFormat="1" applyFont="1" applyFill="1" applyBorder="1" applyAlignment="1">
      <alignment horizontal="center" vertical="center" wrapText="1"/>
    </xf>
    <xf numFmtId="0" fontId="26" fillId="24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top"/>
    </xf>
    <xf numFmtId="0" fontId="56" fillId="0" borderId="6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14" fontId="23" fillId="0" borderId="12" xfId="0" applyNumberFormat="1" applyFont="1" applyBorder="1" applyAlignment="1">
      <alignment horizontal="center" vertical="top" wrapText="1"/>
    </xf>
    <xf numFmtId="14" fontId="23" fillId="0" borderId="12" xfId="0" applyNumberFormat="1" applyFont="1" applyBorder="1" applyAlignment="1">
      <alignment horizontal="center" vertical="top"/>
    </xf>
    <xf numFmtId="14" fontId="38" fillId="0" borderId="1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34" fillId="0" borderId="1" xfId="0" applyFont="1" applyBorder="1" applyAlignment="1">
      <alignment horizontal="center" vertical="top" wrapText="1"/>
    </xf>
    <xf numFmtId="0" fontId="34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7" fillId="0" borderId="12" xfId="0" applyFont="1" applyBorder="1" applyAlignment="1">
      <alignment horizontal="center" vertical="top" wrapText="1"/>
    </xf>
    <xf numFmtId="14" fontId="38" fillId="48" borderId="1" xfId="0" applyNumberFormat="1" applyFont="1" applyFill="1" applyBorder="1" applyAlignment="1">
      <alignment horizontal="center" vertical="top" wrapText="1"/>
    </xf>
    <xf numFmtId="14" fontId="23" fillId="0" borderId="12" xfId="0" applyNumberFormat="1" applyFont="1" applyFill="1" applyBorder="1" applyAlignment="1">
      <alignment horizontal="center" vertical="top" wrapText="1"/>
    </xf>
    <xf numFmtId="0" fontId="23" fillId="45" borderId="1" xfId="0" applyFont="1" applyFill="1" applyBorder="1" applyAlignment="1">
      <alignment horizontal="center" vertical="top" wrapText="1"/>
    </xf>
    <xf numFmtId="0" fontId="59" fillId="53" borderId="1" xfId="0" applyFont="1" applyFill="1" applyBorder="1" applyAlignment="1">
      <alignment horizontal="center" vertical="top" wrapText="1"/>
    </xf>
    <xf numFmtId="0" fontId="59" fillId="0" borderId="1" xfId="0" applyFont="1" applyBorder="1" applyAlignment="1">
      <alignment horizontal="center" vertical="top" wrapText="1"/>
    </xf>
    <xf numFmtId="0" fontId="59" fillId="0" borderId="1" xfId="0" applyFont="1" applyBorder="1" applyAlignment="1">
      <alignment horizontal="center" vertical="top"/>
    </xf>
    <xf numFmtId="0" fontId="59" fillId="0" borderId="1" xfId="0" applyFont="1" applyBorder="1" applyAlignment="1">
      <alignment horizontal="center" vertical="center"/>
    </xf>
    <xf numFmtId="0" fontId="59" fillId="24" borderId="1" xfId="0" applyFont="1" applyFill="1" applyBorder="1" applyAlignment="1">
      <alignment horizontal="center" vertical="top" wrapText="1"/>
    </xf>
    <xf numFmtId="0" fontId="90" fillId="0" borderId="1" xfId="0" applyFont="1" applyBorder="1" applyAlignment="1">
      <alignment horizontal="center" vertical="top"/>
    </xf>
    <xf numFmtId="0" fontId="59" fillId="0" borderId="1" xfId="0" applyFont="1" applyFill="1" applyBorder="1" applyAlignment="1">
      <alignment horizontal="center" vertical="top"/>
    </xf>
    <xf numFmtId="14" fontId="59" fillId="0" borderId="1" xfId="0" applyNumberFormat="1" applyFont="1" applyBorder="1" applyAlignment="1">
      <alignment horizontal="center" vertical="top" wrapText="1"/>
    </xf>
    <xf numFmtId="0" fontId="71" fillId="0" borderId="12" xfId="0" applyFont="1" applyFill="1" applyBorder="1" applyAlignment="1">
      <alignment horizontal="center" vertical="top" wrapText="1"/>
    </xf>
    <xf numFmtId="14" fontId="23" fillId="0" borderId="12" xfId="0" applyNumberFormat="1" applyFont="1" applyFill="1" applyBorder="1" applyAlignment="1">
      <alignment horizontal="center" vertical="top"/>
    </xf>
    <xf numFmtId="0" fontId="38" fillId="0" borderId="1" xfId="0" applyNumberFormat="1" applyFont="1" applyBorder="1" applyAlignment="1">
      <alignment horizontal="center" vertical="top" wrapText="1"/>
    </xf>
    <xf numFmtId="0" fontId="49" fillId="0" borderId="1" xfId="0" applyFont="1" applyFill="1" applyBorder="1" applyAlignment="1">
      <alignment horizontal="center" vertical="center" wrapText="1"/>
    </xf>
    <xf numFmtId="0" fontId="59" fillId="0" borderId="1" xfId="0" applyNumberFormat="1" applyFont="1" applyFill="1" applyBorder="1" applyAlignment="1">
      <alignment horizontal="center" vertical="top" wrapText="1"/>
    </xf>
    <xf numFmtId="49" fontId="59" fillId="0" borderId="1" xfId="0" applyNumberFormat="1" applyFont="1" applyFill="1" applyBorder="1" applyAlignment="1">
      <alignment horizontal="center" vertical="top" wrapText="1"/>
    </xf>
    <xf numFmtId="14" fontId="38" fillId="0" borderId="1" xfId="0" applyNumberFormat="1" applyFont="1" applyFill="1" applyBorder="1" applyAlignment="1" applyProtection="1">
      <alignment horizontal="center" vertical="top" wrapText="1"/>
    </xf>
    <xf numFmtId="0" fontId="38" fillId="0" borderId="15" xfId="0" applyFont="1" applyBorder="1" applyAlignment="1">
      <alignment horizontal="center" vertical="center" wrapText="1"/>
    </xf>
    <xf numFmtId="0" fontId="59" fillId="0" borderId="15" xfId="0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top"/>
    </xf>
    <xf numFmtId="0" fontId="72" fillId="0" borderId="1" xfId="0" applyFont="1" applyFill="1" applyBorder="1" applyAlignment="1">
      <alignment horizontal="center" vertical="top"/>
    </xf>
    <xf numFmtId="1" fontId="23" fillId="0" borderId="1" xfId="0" applyNumberFormat="1" applyFont="1" applyFill="1" applyBorder="1" applyAlignment="1">
      <alignment horizontal="center" vertical="top"/>
    </xf>
    <xf numFmtId="1" fontId="23" fillId="0" borderId="1" xfId="0" applyNumberFormat="1" applyFont="1" applyFill="1" applyBorder="1" applyAlignment="1">
      <alignment horizontal="center" vertical="top" wrapText="1"/>
    </xf>
    <xf numFmtId="1" fontId="23" fillId="0" borderId="1" xfId="0" applyNumberFormat="1" applyFont="1" applyBorder="1" applyAlignment="1">
      <alignment horizontal="center" vertical="top" wrapText="1"/>
    </xf>
    <xf numFmtId="164" fontId="23" fillId="0" borderId="1" xfId="0" applyNumberFormat="1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center" vertical="top"/>
    </xf>
    <xf numFmtId="14" fontId="38" fillId="0" borderId="1" xfId="19" applyNumberFormat="1" applyFont="1" applyFill="1" applyBorder="1" applyAlignment="1">
      <alignment horizontal="center" vertical="top" wrapText="1"/>
    </xf>
    <xf numFmtId="14" fontId="38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23" fillId="0" borderId="1" xfId="0" applyNumberFormat="1" applyFont="1" applyFill="1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0" fontId="81" fillId="51" borderId="4" xfId="0" applyFont="1" applyFill="1" applyBorder="1" applyAlignment="1">
      <alignment horizontal="center" vertical="top" wrapText="1"/>
    </xf>
    <xf numFmtId="166" fontId="27" fillId="0" borderId="1" xfId="358" applyNumberFormat="1" applyFont="1" applyBorder="1" applyAlignment="1">
      <alignment horizontal="center" vertical="top" wrapText="1"/>
    </xf>
    <xf numFmtId="0" fontId="16" fillId="0" borderId="12" xfId="0" applyFont="1" applyFill="1" applyBorder="1" applyAlignment="1">
      <alignment horizontal="center" vertical="top"/>
    </xf>
    <xf numFmtId="0" fontId="23" fillId="0" borderId="1" xfId="0" applyFont="1" applyBorder="1" applyAlignment="1">
      <alignment horizontal="center" vertical="top" wrapText="1"/>
    </xf>
    <xf numFmtId="0" fontId="33" fillId="55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56" fillId="0" borderId="1" xfId="0" applyFont="1" applyFill="1" applyBorder="1" applyAlignment="1">
      <alignment horizontal="center" vertical="top" wrapText="1"/>
    </xf>
    <xf numFmtId="0" fontId="55" fillId="0" borderId="1" xfId="0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top" wrapText="1"/>
    </xf>
    <xf numFmtId="0" fontId="32" fillId="55" borderId="1" xfId="0" applyFont="1" applyFill="1" applyBorder="1" applyAlignment="1">
      <alignment horizontal="center" vertical="top" wrapText="1"/>
    </xf>
    <xf numFmtId="0" fontId="43" fillId="55" borderId="1" xfId="0" applyFont="1" applyFill="1" applyBorder="1" applyAlignment="1">
      <alignment horizontal="center" vertical="top" wrapText="1"/>
    </xf>
    <xf numFmtId="0" fontId="33" fillId="60" borderId="1" xfId="0" applyFont="1" applyFill="1" applyBorder="1" applyAlignment="1">
      <alignment horizontal="center" vertical="top" wrapText="1"/>
    </xf>
    <xf numFmtId="0" fontId="75" fillId="61" borderId="1" xfId="0" applyFont="1" applyFill="1" applyBorder="1" applyAlignment="1">
      <alignment horizontal="center" vertical="top" wrapText="1"/>
    </xf>
    <xf numFmtId="0" fontId="56" fillId="26" borderId="1" xfId="0" applyFont="1" applyFill="1" applyBorder="1" applyAlignment="1">
      <alignment horizontal="center" vertical="top" wrapText="1"/>
    </xf>
    <xf numFmtId="0" fontId="56" fillId="22" borderId="1" xfId="0" applyFont="1" applyFill="1" applyBorder="1" applyAlignment="1">
      <alignment horizontal="center" vertical="top" wrapText="1"/>
    </xf>
    <xf numFmtId="0" fontId="38" fillId="0" borderId="0" xfId="0" applyFont="1" applyFill="1" applyBorder="1"/>
    <xf numFmtId="0" fontId="24" fillId="0" borderId="0" xfId="0" applyFont="1" applyFill="1" applyBorder="1"/>
    <xf numFmtId="0" fontId="55" fillId="26" borderId="6" xfId="0" applyFont="1" applyFill="1" applyBorder="1" applyAlignment="1">
      <alignment horizontal="center" vertical="center" wrapText="1"/>
    </xf>
    <xf numFmtId="0" fontId="55" fillId="22" borderId="6" xfId="0" applyFont="1" applyFill="1" applyBorder="1" applyAlignment="1">
      <alignment horizontal="center" vertical="center" wrapText="1"/>
    </xf>
    <xf numFmtId="0" fontId="56" fillId="20" borderId="1" xfId="0" applyFont="1" applyFill="1" applyBorder="1" applyAlignment="1">
      <alignment horizontal="center" vertical="top" wrapText="1"/>
    </xf>
    <xf numFmtId="1" fontId="73" fillId="0" borderId="1" xfId="0" applyNumberFormat="1" applyFont="1" applyFill="1" applyBorder="1" applyAlignment="1">
      <alignment horizontal="center" vertical="top"/>
    </xf>
    <xf numFmtId="0" fontId="23" fillId="0" borderId="14" xfId="0" applyFont="1" applyFill="1" applyBorder="1" applyAlignment="1">
      <alignment horizontal="center" vertical="top"/>
    </xf>
    <xf numFmtId="0" fontId="47" fillId="0" borderId="0" xfId="0" applyFont="1" applyFill="1" applyBorder="1" applyAlignment="1">
      <alignment horizontal="center"/>
    </xf>
    <xf numFmtId="0" fontId="23" fillId="0" borderId="0" xfId="0" applyFont="1" applyFill="1"/>
    <xf numFmtId="0" fontId="23" fillId="0" borderId="0" xfId="0" applyFont="1"/>
    <xf numFmtId="0" fontId="56" fillId="61" borderId="1" xfId="0" applyFont="1" applyFill="1" applyBorder="1" applyAlignment="1">
      <alignment horizontal="center" vertical="top" wrapText="1"/>
    </xf>
    <xf numFmtId="0" fontId="46" fillId="61" borderId="1" xfId="0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vertical="top" wrapText="1"/>
    </xf>
    <xf numFmtId="0" fontId="27" fillId="0" borderId="1" xfId="0" applyFont="1" applyBorder="1"/>
    <xf numFmtId="0" fontId="28" fillId="0" borderId="1" xfId="0" applyFont="1" applyBorder="1" applyAlignment="1">
      <alignment vertical="top"/>
    </xf>
    <xf numFmtId="0" fontId="27" fillId="0" borderId="1" xfId="0" applyFont="1" applyBorder="1" applyAlignment="1">
      <alignment horizontal="left" vertical="top" wrapText="1"/>
    </xf>
    <xf numFmtId="0" fontId="41" fillId="0" borderId="1" xfId="0" applyFont="1" applyBorder="1" applyAlignment="1">
      <alignment vertical="top"/>
    </xf>
    <xf numFmtId="0" fontId="28" fillId="20" borderId="1" xfId="0" applyFont="1" applyFill="1" applyBorder="1" applyAlignment="1">
      <alignment vertical="top" wrapText="1"/>
    </xf>
    <xf numFmtId="0" fontId="27" fillId="20" borderId="1" xfId="0" applyFont="1" applyFill="1" applyBorder="1" applyAlignment="1">
      <alignment horizontal="left" vertical="top"/>
    </xf>
    <xf numFmtId="0" fontId="41" fillId="20" borderId="1" xfId="0" applyFont="1" applyFill="1" applyBorder="1" applyAlignment="1">
      <alignment vertical="top"/>
    </xf>
    <xf numFmtId="0" fontId="28" fillId="0" borderId="1" xfId="0" applyFont="1" applyBorder="1" applyAlignment="1">
      <alignment vertical="top" wrapText="1"/>
    </xf>
    <xf numFmtId="0" fontId="27" fillId="0" borderId="1" xfId="0" applyFont="1" applyBorder="1" applyAlignment="1">
      <alignment horizontal="left" vertical="top"/>
    </xf>
    <xf numFmtId="0" fontId="28" fillId="0" borderId="1" xfId="0" applyFont="1" applyBorder="1" applyAlignment="1">
      <alignment horizontal="left" vertical="top" wrapText="1"/>
    </xf>
    <xf numFmtId="0" fontId="46" fillId="0" borderId="1" xfId="0" applyFont="1" applyBorder="1" applyAlignment="1">
      <alignment horizontal="center" vertical="top"/>
    </xf>
    <xf numFmtId="0" fontId="46" fillId="45" borderId="1" xfId="0" applyFont="1" applyFill="1" applyBorder="1" applyAlignment="1">
      <alignment vertical="top" wrapText="1"/>
    </xf>
    <xf numFmtId="0" fontId="46" fillId="45" borderId="1" xfId="0" applyFont="1" applyFill="1" applyBorder="1" applyAlignment="1">
      <alignment horizontal="center" vertical="top" wrapText="1"/>
    </xf>
    <xf numFmtId="0" fontId="46" fillId="0" borderId="1" xfId="0" applyFont="1" applyBorder="1" applyAlignment="1">
      <alignment vertical="top" wrapText="1"/>
    </xf>
    <xf numFmtId="0" fontId="41" fillId="0" borderId="0" xfId="0" applyFont="1" applyAlignment="1">
      <alignment vertical="top"/>
    </xf>
    <xf numFmtId="0" fontId="38" fillId="0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0" fontId="23" fillId="0" borderId="12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top" wrapText="1"/>
    </xf>
    <xf numFmtId="0" fontId="53" fillId="0" borderId="5" xfId="0" applyFont="1" applyBorder="1" applyAlignment="1">
      <alignment vertical="top" wrapText="1"/>
    </xf>
    <xf numFmtId="0" fontId="53" fillId="0" borderId="1" xfId="0" applyFont="1" applyBorder="1" applyAlignment="1">
      <alignment vertical="top" wrapText="1"/>
    </xf>
    <xf numFmtId="0" fontId="53" fillId="24" borderId="1" xfId="0" applyFont="1" applyFill="1" applyBorder="1" applyAlignment="1">
      <alignment vertical="top" wrapText="1"/>
    </xf>
    <xf numFmtId="0" fontId="5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top" wrapText="1"/>
    </xf>
    <xf numFmtId="0" fontId="78" fillId="0" borderId="1" xfId="0" applyFont="1" applyFill="1" applyBorder="1" applyAlignment="1">
      <alignment horizontal="center" vertical="top" wrapText="1"/>
    </xf>
    <xf numFmtId="0" fontId="38" fillId="0" borderId="1" xfId="0" applyFont="1" applyFill="1" applyBorder="1" applyAlignment="1">
      <alignment horizontal="center" vertical="top" wrapText="1"/>
    </xf>
    <xf numFmtId="0" fontId="59" fillId="0" borderId="1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 wrapText="1"/>
    </xf>
    <xf numFmtId="0" fontId="23" fillId="0" borderId="12" xfId="0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top" wrapText="1"/>
    </xf>
    <xf numFmtId="0" fontId="23" fillId="58" borderId="1" xfId="0" applyFont="1" applyFill="1" applyBorder="1" applyAlignment="1" applyProtection="1">
      <alignment horizontal="center" vertical="top" wrapText="1"/>
    </xf>
    <xf numFmtId="0" fontId="23" fillId="0" borderId="1" xfId="0" applyFont="1" applyBorder="1" applyAlignment="1" applyProtection="1">
      <alignment horizontal="center" vertical="top"/>
    </xf>
    <xf numFmtId="0" fontId="23" fillId="0" borderId="1" xfId="0" applyFont="1" applyBorder="1" applyAlignment="1" applyProtection="1">
      <alignment horizontal="center" vertical="center"/>
    </xf>
    <xf numFmtId="0" fontId="73" fillId="0" borderId="1" xfId="0" applyFont="1" applyBorder="1" applyAlignment="1" applyProtection="1">
      <alignment horizontal="center" vertical="top"/>
    </xf>
    <xf numFmtId="0" fontId="89" fillId="0" borderId="1" xfId="0" applyFont="1" applyBorder="1" applyAlignment="1" applyProtection="1">
      <alignment horizontal="center" vertical="top"/>
    </xf>
    <xf numFmtId="0" fontId="23" fillId="58" borderId="1" xfId="0" applyFont="1" applyFill="1" applyBorder="1" applyAlignment="1" applyProtection="1">
      <alignment horizontal="center" vertical="top"/>
    </xf>
    <xf numFmtId="14" fontId="23" fillId="0" borderId="1" xfId="0" applyNumberFormat="1" applyFont="1" applyBorder="1" applyAlignment="1" applyProtection="1">
      <alignment horizontal="center" vertical="top"/>
    </xf>
    <xf numFmtId="0" fontId="89" fillId="0" borderId="1" xfId="0" applyFont="1" applyBorder="1" applyAlignment="1" applyProtection="1">
      <alignment horizontal="center" vertical="top" wrapText="1"/>
    </xf>
    <xf numFmtId="0" fontId="49" fillId="0" borderId="1" xfId="0" applyFont="1" applyBorder="1" applyAlignment="1">
      <alignment horizontal="left" vertical="top"/>
    </xf>
    <xf numFmtId="0" fontId="83" fillId="0" borderId="1" xfId="0" applyFont="1" applyFill="1" applyBorder="1" applyAlignment="1">
      <alignment horizontal="center" vertical="top" wrapText="1"/>
    </xf>
    <xf numFmtId="0" fontId="51" fillId="0" borderId="1" xfId="0" applyFont="1" applyFill="1" applyBorder="1" applyAlignment="1">
      <alignment horizontal="center" vertical="top" wrapText="1"/>
    </xf>
    <xf numFmtId="0" fontId="94" fillId="0" borderId="12" xfId="0" applyFont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top" wrapText="1"/>
    </xf>
    <xf numFmtId="0" fontId="94" fillId="53" borderId="1" xfId="0" applyFont="1" applyFill="1" applyBorder="1" applyAlignment="1">
      <alignment horizontal="center" vertical="top" wrapText="1"/>
    </xf>
    <xf numFmtId="49" fontId="94" fillId="0" borderId="1" xfId="0" applyNumberFormat="1" applyFont="1" applyBorder="1" applyAlignment="1">
      <alignment horizontal="center" vertical="top" wrapText="1"/>
    </xf>
    <xf numFmtId="0" fontId="94" fillId="48" borderId="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left" vertical="top" wrapText="1"/>
    </xf>
    <xf numFmtId="0" fontId="38" fillId="0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164" fontId="23" fillId="24" borderId="1" xfId="0" applyNumberFormat="1" applyFont="1" applyFill="1" applyBorder="1" applyAlignment="1">
      <alignment horizontal="center" vertical="top" wrapText="1"/>
    </xf>
    <xf numFmtId="0" fontId="23" fillId="24" borderId="10" xfId="0" applyFont="1" applyFill="1" applyBorder="1" applyAlignment="1">
      <alignment horizontal="center" vertical="top" wrapText="1"/>
    </xf>
    <xf numFmtId="14" fontId="23" fillId="24" borderId="23" xfId="0" applyNumberFormat="1" applyFont="1" applyFill="1" applyBorder="1" applyAlignment="1">
      <alignment horizontal="center" vertical="top" wrapText="1"/>
    </xf>
    <xf numFmtId="0" fontId="26" fillId="24" borderId="1" xfId="0" applyFont="1" applyFill="1" applyBorder="1" applyAlignment="1">
      <alignment horizontal="center" vertical="top" wrapText="1"/>
    </xf>
    <xf numFmtId="0" fontId="0" fillId="0" borderId="1" xfId="0" applyFont="1" applyFill="1" applyBorder="1"/>
    <xf numFmtId="1" fontId="23" fillId="24" borderId="1" xfId="0" applyNumberFormat="1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top"/>
    </xf>
    <xf numFmtId="14" fontId="95" fillId="0" borderId="12" xfId="0" applyNumberFormat="1" applyFont="1" applyBorder="1" applyAlignment="1">
      <alignment horizontal="center" vertical="top" wrapText="1"/>
    </xf>
    <xf numFmtId="0" fontId="95" fillId="0" borderId="12" xfId="0" applyFont="1" applyBorder="1" applyAlignment="1">
      <alignment horizontal="left" vertical="top" wrapText="1"/>
    </xf>
    <xf numFmtId="0" fontId="95" fillId="0" borderId="12" xfId="0" applyFont="1" applyBorder="1" applyAlignment="1">
      <alignment horizontal="center" vertical="top"/>
    </xf>
    <xf numFmtId="1" fontId="23" fillId="0" borderId="1" xfId="0" applyNumberFormat="1" applyFont="1" applyBorder="1" applyAlignment="1">
      <alignment horizontal="center" vertical="top"/>
    </xf>
    <xf numFmtId="0" fontId="59" fillId="0" borderId="15" xfId="0" applyNumberFormat="1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49" fontId="59" fillId="0" borderId="15" xfId="0" applyNumberFormat="1" applyFont="1" applyBorder="1" applyAlignment="1">
      <alignment horizontal="center" vertical="center" wrapText="1"/>
    </xf>
    <xf numFmtId="14" fontId="59" fillId="0" borderId="15" xfId="0" applyNumberFormat="1" applyFont="1" applyBorder="1" applyAlignment="1">
      <alignment horizontal="center" vertical="center" wrapText="1"/>
    </xf>
    <xf numFmtId="0" fontId="38" fillId="59" borderId="15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/>
    </xf>
    <xf numFmtId="0" fontId="82" fillId="24" borderId="1" xfId="0" applyFont="1" applyFill="1" applyBorder="1" applyAlignment="1">
      <alignment horizontal="center" vertical="center"/>
    </xf>
    <xf numFmtId="0" fontId="38" fillId="24" borderId="15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164" fontId="38" fillId="0" borderId="15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1" fontId="38" fillId="0" borderId="15" xfId="0" applyNumberFormat="1" applyFont="1" applyFill="1" applyBorder="1" applyAlignment="1">
      <alignment horizontal="center" vertical="top" wrapText="1"/>
    </xf>
    <xf numFmtId="0" fontId="96" fillId="0" borderId="1" xfId="0" applyFont="1" applyBorder="1" applyAlignment="1">
      <alignment horizontal="center" vertical="top" wrapText="1"/>
    </xf>
    <xf numFmtId="49" fontId="96" fillId="0" borderId="1" xfId="0" applyNumberFormat="1" applyFont="1" applyBorder="1" applyAlignment="1">
      <alignment horizontal="center" vertical="top" wrapText="1"/>
    </xf>
    <xf numFmtId="167" fontId="96" fillId="0" borderId="1" xfId="0" applyNumberFormat="1" applyFont="1" applyBorder="1" applyAlignment="1">
      <alignment horizontal="center" vertical="top" wrapText="1"/>
    </xf>
    <xf numFmtId="0" fontId="23" fillId="54" borderId="1" xfId="0" applyFont="1" applyFill="1" applyBorder="1" applyAlignment="1">
      <alignment horizontal="center" vertical="top" wrapText="1"/>
    </xf>
    <xf numFmtId="0" fontId="23" fillId="54" borderId="1" xfId="0" applyFont="1" applyFill="1" applyBorder="1" applyAlignment="1">
      <alignment horizontal="left" vertical="top" wrapText="1"/>
    </xf>
    <xf numFmtId="0" fontId="23" fillId="0" borderId="23" xfId="0" applyFont="1" applyBorder="1" applyAlignment="1">
      <alignment horizontal="center" vertical="top"/>
    </xf>
    <xf numFmtId="0" fontId="23" fillId="54" borderId="10" xfId="0" applyFont="1" applyFill="1" applyBorder="1" applyAlignment="1">
      <alignment horizontal="center" vertical="top" wrapText="1"/>
    </xf>
    <xf numFmtId="0" fontId="97" fillId="0" borderId="3" xfId="0" applyFont="1" applyFill="1" applyBorder="1" applyAlignment="1"/>
    <xf numFmtId="0" fontId="98" fillId="0" borderId="1" xfId="0" applyFont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top" wrapText="1"/>
    </xf>
    <xf numFmtId="0" fontId="40" fillId="0" borderId="0" xfId="0" applyFont="1" applyAlignment="1">
      <alignment vertical="top" wrapText="1"/>
    </xf>
    <xf numFmtId="0" fontId="38" fillId="24" borderId="1" xfId="0" applyNumberFormat="1" applyFont="1" applyFill="1" applyBorder="1" applyAlignment="1">
      <alignment horizontal="center" vertical="top" wrapText="1"/>
    </xf>
    <xf numFmtId="49" fontId="38" fillId="24" borderId="1" xfId="0" applyNumberFormat="1" applyFont="1" applyFill="1" applyBorder="1" applyAlignment="1">
      <alignment horizontal="center" vertical="top" wrapText="1"/>
    </xf>
    <xf numFmtId="0" fontId="73" fillId="24" borderId="1" xfId="0" applyFont="1" applyFill="1" applyBorder="1" applyAlignment="1">
      <alignment horizontal="center" vertical="center"/>
    </xf>
    <xf numFmtId="1" fontId="23" fillId="0" borderId="1" xfId="0" applyNumberFormat="1" applyFont="1" applyFill="1" applyBorder="1" applyAlignment="1">
      <alignment horizontal="center" vertical="center"/>
    </xf>
    <xf numFmtId="0" fontId="38" fillId="54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55" fillId="45" borderId="1" xfId="0" applyFont="1" applyFill="1" applyBorder="1" applyAlignment="1">
      <alignment horizontal="center" vertical="top"/>
    </xf>
    <xf numFmtId="0" fontId="82" fillId="24" borderId="1" xfId="0" applyFont="1" applyFill="1" applyBorder="1" applyAlignment="1">
      <alignment horizontal="center" vertical="top" wrapText="1"/>
    </xf>
    <xf numFmtId="14" fontId="49" fillId="24" borderId="1" xfId="0" applyNumberFormat="1" applyFont="1" applyFill="1" applyBorder="1" applyAlignment="1">
      <alignment horizontal="center" vertical="top" wrapText="1"/>
    </xf>
    <xf numFmtId="14" fontId="26" fillId="24" borderId="1" xfId="0" applyNumberFormat="1" applyFont="1" applyFill="1" applyBorder="1" applyAlignment="1">
      <alignment horizontal="center" vertical="top" wrapText="1"/>
    </xf>
    <xf numFmtId="0" fontId="23" fillId="48" borderId="1" xfId="0" applyFont="1" applyFill="1" applyBorder="1" applyAlignment="1">
      <alignment horizontal="center" vertical="top"/>
    </xf>
    <xf numFmtId="0" fontId="23" fillId="0" borderId="10" xfId="0" applyFont="1" applyFill="1" applyBorder="1" applyAlignment="1">
      <alignment horizontal="center" vertical="top"/>
    </xf>
    <xf numFmtId="0" fontId="71" fillId="24" borderId="1" xfId="0" applyFont="1" applyFill="1" applyBorder="1" applyAlignment="1">
      <alignment horizontal="center" vertical="top"/>
    </xf>
    <xf numFmtId="1" fontId="23" fillId="24" borderId="1" xfId="0" applyNumberFormat="1" applyFont="1" applyFill="1" applyBorder="1" applyAlignment="1">
      <alignment horizontal="center" vertical="top" wrapText="1"/>
    </xf>
    <xf numFmtId="14" fontId="23" fillId="24" borderId="1" xfId="0" applyNumberFormat="1" applyFont="1" applyFill="1" applyBorder="1" applyAlignment="1">
      <alignment horizontal="center" vertical="top" wrapText="1"/>
    </xf>
    <xf numFmtId="0" fontId="23" fillId="24" borderId="1" xfId="0" applyFont="1" applyFill="1" applyBorder="1" applyAlignment="1">
      <alignment horizontal="left" vertical="top" wrapText="1"/>
    </xf>
    <xf numFmtId="0" fontId="23" fillId="24" borderId="1" xfId="0" applyFont="1" applyFill="1" applyBorder="1" applyAlignment="1">
      <alignment horizontal="left" vertical="top"/>
    </xf>
    <xf numFmtId="14" fontId="23" fillId="0" borderId="12" xfId="359" applyNumberFormat="1" applyFont="1" applyBorder="1" applyAlignment="1">
      <alignment horizontal="center" vertical="center" wrapText="1"/>
    </xf>
    <xf numFmtId="0" fontId="23" fillId="0" borderId="12" xfId="359" applyFont="1" applyBorder="1" applyAlignment="1">
      <alignment horizontal="center" vertical="center" wrapText="1"/>
    </xf>
    <xf numFmtId="0" fontId="23" fillId="62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55" fillId="0" borderId="1" xfId="357" applyFont="1" applyFill="1" applyBorder="1" applyAlignment="1">
      <alignment horizontal="center" vertical="top"/>
    </xf>
    <xf numFmtId="0" fontId="38" fillId="0" borderId="0" xfId="0" applyFont="1" applyBorder="1" applyAlignment="1">
      <alignment horizontal="center" vertical="top" wrapText="1"/>
    </xf>
    <xf numFmtId="0" fontId="38" fillId="0" borderId="0" xfId="0" applyFont="1" applyBorder="1" applyAlignment="1">
      <alignment vertical="top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0" xfId="0" applyFont="1" applyFill="1" applyBorder="1" applyAlignment="1">
      <alignment horizontal="center" vertical="center" wrapText="1"/>
    </xf>
    <xf numFmtId="0" fontId="38" fillId="17" borderId="0" xfId="0" applyFont="1" applyFill="1" applyBorder="1" applyAlignment="1">
      <alignment vertical="top" wrapText="1"/>
    </xf>
    <xf numFmtId="0" fontId="23" fillId="20" borderId="0" xfId="0" applyFont="1" applyFill="1"/>
    <xf numFmtId="0" fontId="23" fillId="20" borderId="0" xfId="0" applyFont="1" applyFill="1" applyBorder="1" applyAlignment="1">
      <alignment vertical="top" wrapText="1"/>
    </xf>
    <xf numFmtId="0" fontId="23" fillId="24" borderId="5" xfId="0" applyFont="1" applyFill="1" applyBorder="1" applyAlignment="1">
      <alignment horizontal="center" vertical="top" wrapText="1"/>
    </xf>
    <xf numFmtId="0" fontId="39" fillId="64" borderId="12" xfId="0" applyFont="1" applyFill="1" applyBorder="1" applyAlignment="1">
      <alignment horizontal="center" vertical="top" wrapText="1"/>
    </xf>
    <xf numFmtId="0" fontId="34" fillId="0" borderId="0" xfId="0" applyFont="1" applyFill="1" applyAlignment="1">
      <alignment vertical="top"/>
    </xf>
    <xf numFmtId="0" fontId="28" fillId="0" borderId="0" xfId="0" applyFont="1" applyFill="1" applyBorder="1" applyAlignment="1">
      <alignment vertical="top" wrapText="1"/>
    </xf>
    <xf numFmtId="0" fontId="34" fillId="0" borderId="0" xfId="0" applyFont="1" applyBorder="1" applyAlignment="1">
      <alignment vertical="top" wrapText="1"/>
    </xf>
    <xf numFmtId="0" fontId="23" fillId="0" borderId="1" xfId="0" applyFont="1" applyFill="1" applyBorder="1"/>
    <xf numFmtId="0" fontId="34" fillId="20" borderId="10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 vertical="top" wrapText="1"/>
    </xf>
    <xf numFmtId="0" fontId="34" fillId="20" borderId="6" xfId="0" applyFont="1" applyFill="1" applyBorder="1" applyAlignment="1">
      <alignment horizontal="center" vertical="top" wrapText="1"/>
    </xf>
    <xf numFmtId="0" fontId="34" fillId="20" borderId="23" xfId="0" applyFont="1" applyFill="1" applyBorder="1" applyAlignment="1">
      <alignment horizontal="center" vertical="top" wrapText="1"/>
    </xf>
    <xf numFmtId="0" fontId="34" fillId="20" borderId="23" xfId="0" applyFont="1" applyFill="1" applyBorder="1" applyAlignment="1">
      <alignment horizontal="center" vertical="center"/>
    </xf>
    <xf numFmtId="0" fontId="92" fillId="20" borderId="6" xfId="0" applyFont="1" applyFill="1" applyBorder="1" applyAlignment="1">
      <alignment horizontal="center" vertical="top"/>
    </xf>
    <xf numFmtId="164" fontId="34" fillId="20" borderId="6" xfId="0" applyNumberFormat="1" applyFont="1" applyFill="1" applyBorder="1" applyAlignment="1">
      <alignment horizontal="center" vertical="top" wrapText="1"/>
    </xf>
    <xf numFmtId="1" fontId="34" fillId="20" borderId="6" xfId="0" applyNumberFormat="1" applyFont="1" applyFill="1" applyBorder="1" applyAlignment="1">
      <alignment horizontal="center" vertical="top" wrapText="1"/>
    </xf>
    <xf numFmtId="0" fontId="23" fillId="63" borderId="1" xfId="0" applyFont="1" applyFill="1" applyBorder="1" applyAlignment="1">
      <alignment vertical="top" wrapText="1"/>
    </xf>
    <xf numFmtId="0" fontId="23" fillId="63" borderId="1" xfId="0" applyFont="1" applyFill="1" applyBorder="1" applyAlignment="1">
      <alignment vertical="top"/>
    </xf>
    <xf numFmtId="0" fontId="34" fillId="63" borderId="1" xfId="0" applyFont="1" applyFill="1" applyBorder="1" applyAlignment="1">
      <alignment horizontal="center" vertical="top" wrapText="1"/>
    </xf>
    <xf numFmtId="0" fontId="27" fillId="24" borderId="1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vertical="top" wrapText="1"/>
    </xf>
    <xf numFmtId="0" fontId="27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center" vertical="top" wrapText="1"/>
    </xf>
    <xf numFmtId="0" fontId="39" fillId="0" borderId="0" xfId="0" applyFont="1" applyFill="1" applyBorder="1" applyAlignment="1">
      <alignment vertical="top" wrapText="1"/>
    </xf>
    <xf numFmtId="0" fontId="39" fillId="0" borderId="0" xfId="0" applyFont="1" applyBorder="1" applyAlignment="1">
      <alignment vertical="top" wrapText="1"/>
    </xf>
    <xf numFmtId="0" fontId="96" fillId="0" borderId="1" xfId="0" applyFont="1" applyFill="1" applyBorder="1" applyAlignment="1">
      <alignment horizontal="center" vertical="top" wrapText="1"/>
    </xf>
    <xf numFmtId="0" fontId="38" fillId="0" borderId="1" xfId="0" applyFont="1" applyFill="1" applyBorder="1" applyAlignment="1">
      <alignment horizontal="center" vertical="top" wrapText="1"/>
    </xf>
    <xf numFmtId="0" fontId="59" fillId="0" borderId="1" xfId="0" applyFont="1" applyFill="1" applyBorder="1" applyAlignment="1">
      <alignment horizontal="center" vertical="top" wrapText="1"/>
    </xf>
    <xf numFmtId="0" fontId="49" fillId="62" borderId="1" xfId="0" applyFont="1" applyFill="1" applyBorder="1" applyAlignment="1">
      <alignment horizontal="center" vertical="top" wrapText="1"/>
    </xf>
    <xf numFmtId="0" fontId="81" fillId="51" borderId="2" xfId="0" applyFont="1" applyFill="1" applyBorder="1" applyAlignment="1">
      <alignment horizontal="center" vertical="top" wrapText="1"/>
    </xf>
    <xf numFmtId="0" fontId="81" fillId="51" borderId="3" xfId="0" applyFont="1" applyFill="1" applyBorder="1" applyAlignment="1">
      <alignment horizontal="center" vertical="top" wrapText="1"/>
    </xf>
    <xf numFmtId="0" fontId="75" fillId="19" borderId="6" xfId="0" applyFont="1" applyFill="1" applyBorder="1" applyAlignment="1">
      <alignment horizontal="center" vertical="top" wrapText="1"/>
    </xf>
    <xf numFmtId="0" fontId="75" fillId="19" borderId="5" xfId="0" applyFont="1" applyFill="1" applyBorder="1" applyAlignment="1">
      <alignment horizontal="center" vertical="top" wrapText="1"/>
    </xf>
    <xf numFmtId="0" fontId="78" fillId="51" borderId="1" xfId="0" applyFont="1" applyFill="1" applyBorder="1" applyAlignment="1">
      <alignment horizontal="center" vertical="top" wrapText="1"/>
    </xf>
    <xf numFmtId="0" fontId="75" fillId="51" borderId="1" xfId="0" applyFont="1" applyFill="1" applyBorder="1" applyAlignment="1">
      <alignment horizontal="center" vertical="top" wrapText="1"/>
    </xf>
    <xf numFmtId="0" fontId="59" fillId="51" borderId="1" xfId="0" applyFont="1" applyFill="1" applyBorder="1" applyAlignment="1">
      <alignment horizontal="center" vertical="top" wrapText="1"/>
    </xf>
    <xf numFmtId="0" fontId="75" fillId="61" borderId="2" xfId="0" applyFont="1" applyFill="1" applyBorder="1" applyAlignment="1">
      <alignment horizontal="center" vertical="top" wrapText="1"/>
    </xf>
    <xf numFmtId="0" fontId="75" fillId="61" borderId="3" xfId="0" applyFont="1" applyFill="1" applyBorder="1" applyAlignment="1">
      <alignment horizontal="center" vertical="top" wrapText="1"/>
    </xf>
    <xf numFmtId="0" fontId="75" fillId="61" borderId="4" xfId="0" applyFont="1" applyFill="1" applyBorder="1" applyAlignment="1">
      <alignment horizontal="center" vertical="top" wrapText="1"/>
    </xf>
    <xf numFmtId="0" fontId="75" fillId="61" borderId="6" xfId="0" applyFont="1" applyFill="1" applyBorder="1" applyAlignment="1">
      <alignment horizontal="center" vertical="top" wrapText="1"/>
    </xf>
    <xf numFmtId="0" fontId="75" fillId="61" borderId="10" xfId="0" applyFont="1" applyFill="1" applyBorder="1" applyAlignment="1">
      <alignment horizontal="center" vertical="top" wrapText="1"/>
    </xf>
    <xf numFmtId="0" fontId="75" fillId="61" borderId="5" xfId="0" applyFont="1" applyFill="1" applyBorder="1" applyAlignment="1">
      <alignment horizontal="center" vertical="top" wrapText="1"/>
    </xf>
    <xf numFmtId="0" fontId="75" fillId="61" borderId="7" xfId="0" applyFont="1" applyFill="1" applyBorder="1" applyAlignment="1">
      <alignment horizontal="center" vertical="top" wrapText="1"/>
    </xf>
    <xf numFmtId="0" fontId="75" fillId="61" borderId="8" xfId="0" applyFont="1" applyFill="1" applyBorder="1" applyAlignment="1">
      <alignment horizontal="center" vertical="top" wrapText="1"/>
    </xf>
    <xf numFmtId="0" fontId="75" fillId="61" borderId="9" xfId="0" applyFont="1" applyFill="1" applyBorder="1" applyAlignment="1">
      <alignment horizontal="center" vertical="top" wrapText="1"/>
    </xf>
    <xf numFmtId="0" fontId="75" fillId="61" borderId="11" xfId="0" applyFont="1" applyFill="1" applyBorder="1" applyAlignment="1">
      <alignment horizontal="center" vertical="top" wrapText="1"/>
    </xf>
    <xf numFmtId="0" fontId="75" fillId="61" borderId="14" xfId="0" applyFont="1" applyFill="1" applyBorder="1" applyAlignment="1">
      <alignment horizontal="center" vertical="top" wrapText="1"/>
    </xf>
    <xf numFmtId="0" fontId="75" fillId="61" borderId="12" xfId="0" applyFont="1" applyFill="1" applyBorder="1" applyAlignment="1">
      <alignment horizontal="center" vertical="top" wrapText="1"/>
    </xf>
    <xf numFmtId="0" fontId="28" fillId="19" borderId="1" xfId="0" applyFont="1" applyFill="1" applyBorder="1" applyAlignment="1">
      <alignment horizontal="center" vertical="top" wrapText="1"/>
    </xf>
    <xf numFmtId="0" fontId="78" fillId="25" borderId="7" xfId="0" applyFont="1" applyFill="1" applyBorder="1" applyAlignment="1">
      <alignment horizontal="center" vertical="top" wrapText="1"/>
    </xf>
    <xf numFmtId="0" fontId="78" fillId="25" borderId="8" xfId="0" applyFont="1" applyFill="1" applyBorder="1" applyAlignment="1">
      <alignment horizontal="center" vertical="top" wrapText="1"/>
    </xf>
    <xf numFmtId="0" fontId="78" fillId="25" borderId="9" xfId="0" applyFont="1" applyFill="1" applyBorder="1" applyAlignment="1">
      <alignment horizontal="center" vertical="top" wrapText="1"/>
    </xf>
    <xf numFmtId="0" fontId="78" fillId="25" borderId="11" xfId="0" applyFont="1" applyFill="1" applyBorder="1" applyAlignment="1">
      <alignment horizontal="center" vertical="top" wrapText="1"/>
    </xf>
    <xf numFmtId="0" fontId="78" fillId="25" borderId="14" xfId="0" applyFont="1" applyFill="1" applyBorder="1" applyAlignment="1">
      <alignment horizontal="center" vertical="top" wrapText="1"/>
    </xf>
    <xf numFmtId="0" fontId="78" fillId="25" borderId="12" xfId="0" applyFont="1" applyFill="1" applyBorder="1" applyAlignment="1">
      <alignment horizontal="center" vertical="top" wrapText="1"/>
    </xf>
    <xf numFmtId="0" fontId="75" fillId="25" borderId="6" xfId="0" applyFont="1" applyFill="1" applyBorder="1" applyAlignment="1">
      <alignment horizontal="center" vertical="top" wrapText="1"/>
    </xf>
    <xf numFmtId="0" fontId="75" fillId="25" borderId="5" xfId="0" applyFont="1" applyFill="1" applyBorder="1" applyAlignment="1">
      <alignment horizontal="center" vertical="top" wrapText="1"/>
    </xf>
    <xf numFmtId="0" fontId="40" fillId="0" borderId="0" xfId="0" applyFont="1" applyFill="1" applyBorder="1" applyAlignment="1">
      <alignment horizontal="left" vertical="top" wrapText="1"/>
    </xf>
    <xf numFmtId="0" fontId="32" fillId="25" borderId="1" xfId="0" applyFont="1" applyFill="1" applyBorder="1" applyAlignment="1">
      <alignment horizontal="center" vertical="top" wrapText="1"/>
    </xf>
    <xf numFmtId="0" fontId="55" fillId="25" borderId="1" xfId="0" applyFont="1" applyFill="1" applyBorder="1" applyAlignment="1">
      <alignment horizontal="center" vertical="top" wrapText="1"/>
    </xf>
    <xf numFmtId="0" fontId="32" fillId="25" borderId="6" xfId="0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center" vertical="center" wrapText="1"/>
    </xf>
    <xf numFmtId="0" fontId="32" fillId="25" borderId="5" xfId="0" applyFont="1" applyFill="1" applyBorder="1" applyAlignment="1">
      <alignment horizontal="center" vertical="center" wrapText="1"/>
    </xf>
    <xf numFmtId="0" fontId="43" fillId="19" borderId="7" xfId="0" applyFont="1" applyFill="1" applyBorder="1" applyAlignment="1">
      <alignment horizontal="center" vertical="top" wrapText="1"/>
    </xf>
    <xf numFmtId="0" fontId="43" fillId="19" borderId="8" xfId="0" applyFont="1" applyFill="1" applyBorder="1" applyAlignment="1">
      <alignment horizontal="center" vertical="top" wrapText="1"/>
    </xf>
    <xf numFmtId="0" fontId="43" fillId="19" borderId="9" xfId="0" applyFont="1" applyFill="1" applyBorder="1" applyAlignment="1">
      <alignment horizontal="center" vertical="top" wrapText="1"/>
    </xf>
    <xf numFmtId="0" fontId="55" fillId="19" borderId="1" xfId="0" applyFont="1" applyFill="1" applyBorder="1" applyAlignment="1">
      <alignment horizontal="center" vertical="top" wrapText="1"/>
    </xf>
    <xf numFmtId="0" fontId="55" fillId="46" borderId="1" xfId="0" applyFont="1" applyFill="1" applyBorder="1" applyAlignment="1">
      <alignment horizontal="center" vertical="top" wrapText="1"/>
    </xf>
    <xf numFmtId="0" fontId="56" fillId="19" borderId="1" xfId="0" applyFont="1" applyFill="1" applyBorder="1" applyAlignment="1">
      <alignment horizontal="center" vertical="top" wrapText="1"/>
    </xf>
    <xf numFmtId="0" fontId="55" fillId="19" borderId="1" xfId="0" applyFont="1" applyFill="1" applyBorder="1" applyAlignment="1">
      <alignment horizontal="center" vertical="center" wrapText="1"/>
    </xf>
    <xf numFmtId="0" fontId="23" fillId="46" borderId="1" xfId="0" applyFont="1" applyFill="1" applyBorder="1" applyAlignment="1">
      <alignment horizontal="center" vertical="top" wrapText="1"/>
    </xf>
    <xf numFmtId="0" fontId="33" fillId="55" borderId="1" xfId="0" applyFont="1" applyFill="1" applyBorder="1" applyAlignment="1">
      <alignment horizontal="center" vertical="top" wrapText="1"/>
    </xf>
    <xf numFmtId="0" fontId="33" fillId="55" borderId="1" xfId="0" applyFont="1" applyFill="1" applyBorder="1" applyAlignment="1">
      <alignment horizontal="center" vertical="center" wrapText="1"/>
    </xf>
    <xf numFmtId="0" fontId="43" fillId="25" borderId="2" xfId="0" applyFont="1" applyFill="1" applyBorder="1" applyAlignment="1">
      <alignment horizontal="center" vertical="top" wrapText="1"/>
    </xf>
    <xf numFmtId="0" fontId="43" fillId="25" borderId="3" xfId="0" applyFont="1" applyFill="1" applyBorder="1" applyAlignment="1">
      <alignment horizontal="center" vertical="top" wrapText="1"/>
    </xf>
    <xf numFmtId="0" fontId="42" fillId="25" borderId="1" xfId="0" applyFont="1" applyFill="1" applyBorder="1" applyAlignment="1">
      <alignment horizontal="center" vertical="center" wrapText="1"/>
    </xf>
    <xf numFmtId="0" fontId="31" fillId="25" borderId="6" xfId="0" applyFont="1" applyFill="1" applyBorder="1" applyAlignment="1">
      <alignment horizontal="center" vertical="top" wrapText="1"/>
    </xf>
    <xf numFmtId="0" fontId="31" fillId="25" borderId="5" xfId="0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horizontal="center" vertical="top" wrapText="1"/>
    </xf>
    <xf numFmtId="0" fontId="33" fillId="25" borderId="1" xfId="0" applyFont="1" applyFill="1" applyBorder="1" applyAlignment="1">
      <alignment horizontal="center" vertical="top" wrapText="1"/>
    </xf>
    <xf numFmtId="0" fontId="43" fillId="19" borderId="2" xfId="0" applyFont="1" applyFill="1" applyBorder="1" applyAlignment="1">
      <alignment horizontal="center" vertical="top" wrapText="1"/>
    </xf>
    <xf numFmtId="0" fontId="43" fillId="19" borderId="3" xfId="0" applyFont="1" applyFill="1" applyBorder="1" applyAlignment="1">
      <alignment horizontal="center" vertical="top" wrapText="1"/>
    </xf>
    <xf numFmtId="0" fontId="33" fillId="20" borderId="7" xfId="0" applyFont="1" applyFill="1" applyBorder="1" applyAlignment="1">
      <alignment horizontal="center" vertical="top" wrapText="1"/>
    </xf>
    <xf numFmtId="0" fontId="33" fillId="20" borderId="8" xfId="0" applyFont="1" applyFill="1" applyBorder="1" applyAlignment="1">
      <alignment horizontal="center" vertical="top" wrapText="1"/>
    </xf>
    <xf numFmtId="0" fontId="33" fillId="20" borderId="11" xfId="0" applyFont="1" applyFill="1" applyBorder="1" applyAlignment="1">
      <alignment horizontal="center" vertical="top" wrapText="1"/>
    </xf>
    <xf numFmtId="0" fontId="33" fillId="20" borderId="14" xfId="0" applyFont="1" applyFill="1" applyBorder="1" applyAlignment="1">
      <alignment horizontal="center" vertical="top" wrapText="1"/>
    </xf>
    <xf numFmtId="0" fontId="33" fillId="55" borderId="1" xfId="0" applyFont="1" applyFill="1" applyBorder="1" applyAlignment="1">
      <alignment horizontal="center" vertical="center" textRotation="90" wrapText="1"/>
    </xf>
    <xf numFmtId="0" fontId="39" fillId="55" borderId="1" xfId="0" applyFont="1" applyFill="1" applyBorder="1" applyAlignment="1">
      <alignment horizontal="center" vertical="top" wrapText="1"/>
    </xf>
    <xf numFmtId="0" fontId="75" fillId="25" borderId="6" xfId="0" applyFont="1" applyFill="1" applyBorder="1" applyAlignment="1">
      <alignment horizontal="center" vertical="center" wrapText="1"/>
    </xf>
    <xf numFmtId="0" fontId="75" fillId="25" borderId="5" xfId="0" applyFont="1" applyFill="1" applyBorder="1" applyAlignment="1">
      <alignment horizontal="center" vertical="center" wrapText="1"/>
    </xf>
    <xf numFmtId="0" fontId="29" fillId="25" borderId="1" xfId="0" applyFont="1" applyFill="1" applyBorder="1" applyAlignment="1">
      <alignment horizontal="center" vertical="top" wrapText="1"/>
    </xf>
    <xf numFmtId="0" fontId="75" fillId="25" borderId="1" xfId="0" applyFont="1" applyFill="1" applyBorder="1" applyAlignment="1">
      <alignment horizontal="center" vertical="top" wrapText="1"/>
    </xf>
    <xf numFmtId="0" fontId="33" fillId="60" borderId="2" xfId="0" applyFont="1" applyFill="1" applyBorder="1" applyAlignment="1">
      <alignment horizontal="center" vertical="top" wrapText="1"/>
    </xf>
    <xf numFmtId="0" fontId="33" fillId="60" borderId="3" xfId="0" applyFont="1" applyFill="1" applyBorder="1" applyAlignment="1">
      <alignment horizontal="center" vertical="top" wrapText="1"/>
    </xf>
    <xf numFmtId="0" fontId="33" fillId="60" borderId="4" xfId="0" applyFont="1" applyFill="1" applyBorder="1" applyAlignment="1">
      <alignment horizontal="center" vertical="top" wrapText="1"/>
    </xf>
    <xf numFmtId="0" fontId="33" fillId="60" borderId="6" xfId="0" applyFont="1" applyFill="1" applyBorder="1" applyAlignment="1">
      <alignment horizontal="center" vertical="top" wrapText="1"/>
    </xf>
    <xf numFmtId="0" fontId="33" fillId="60" borderId="10" xfId="0" applyFont="1" applyFill="1" applyBorder="1" applyAlignment="1">
      <alignment horizontal="center" vertical="top" wrapText="1"/>
    </xf>
    <xf numFmtId="0" fontId="33" fillId="60" borderId="5" xfId="0" applyFont="1" applyFill="1" applyBorder="1" applyAlignment="1">
      <alignment horizontal="center" vertical="top" wrapText="1"/>
    </xf>
    <xf numFmtId="0" fontId="33" fillId="60" borderId="7" xfId="0" applyFont="1" applyFill="1" applyBorder="1" applyAlignment="1">
      <alignment horizontal="center" vertical="top" wrapText="1"/>
    </xf>
    <xf numFmtId="0" fontId="33" fillId="60" borderId="8" xfId="0" applyFont="1" applyFill="1" applyBorder="1" applyAlignment="1">
      <alignment horizontal="center" vertical="top" wrapText="1"/>
    </xf>
    <xf numFmtId="0" fontId="33" fillId="60" borderId="9" xfId="0" applyFont="1" applyFill="1" applyBorder="1" applyAlignment="1">
      <alignment horizontal="center" vertical="top" wrapText="1"/>
    </xf>
    <xf numFmtId="0" fontId="33" fillId="60" borderId="11" xfId="0" applyFont="1" applyFill="1" applyBorder="1" applyAlignment="1">
      <alignment horizontal="center" vertical="top" wrapText="1"/>
    </xf>
    <xf numFmtId="0" fontId="33" fillId="60" borderId="14" xfId="0" applyFont="1" applyFill="1" applyBorder="1" applyAlignment="1">
      <alignment horizontal="center" vertical="top" wrapText="1"/>
    </xf>
    <xf numFmtId="0" fontId="33" fillId="60" borderId="12" xfId="0" applyFont="1" applyFill="1" applyBorder="1" applyAlignment="1">
      <alignment horizontal="center" vertical="top" wrapText="1"/>
    </xf>
    <xf numFmtId="0" fontId="33" fillId="51" borderId="1" xfId="0" applyFont="1" applyFill="1" applyBorder="1" applyAlignment="1">
      <alignment horizontal="center" vertical="top" wrapText="1"/>
    </xf>
    <xf numFmtId="0" fontId="80" fillId="19" borderId="7" xfId="0" applyFont="1" applyFill="1" applyBorder="1" applyAlignment="1">
      <alignment horizontal="center" vertical="top" wrapText="1"/>
    </xf>
    <xf numFmtId="0" fontId="80" fillId="19" borderId="8" xfId="0" applyFont="1" applyFill="1" applyBorder="1" applyAlignment="1">
      <alignment horizontal="center" vertical="top" wrapText="1"/>
    </xf>
    <xf numFmtId="0" fontId="80" fillId="19" borderId="9" xfId="0" applyFont="1" applyFill="1" applyBorder="1" applyAlignment="1">
      <alignment horizontal="center" vertical="top" wrapText="1"/>
    </xf>
    <xf numFmtId="0" fontId="80" fillId="19" borderId="11" xfId="0" applyFont="1" applyFill="1" applyBorder="1" applyAlignment="1">
      <alignment horizontal="center" vertical="top" wrapText="1"/>
    </xf>
    <xf numFmtId="0" fontId="80" fillId="19" borderId="14" xfId="0" applyFont="1" applyFill="1" applyBorder="1" applyAlignment="1">
      <alignment horizontal="center" vertical="top" wrapText="1"/>
    </xf>
    <xf numFmtId="0" fontId="80" fillId="19" borderId="12" xfId="0" applyFont="1" applyFill="1" applyBorder="1" applyAlignment="1">
      <alignment horizontal="center" vertical="top" wrapText="1"/>
    </xf>
    <xf numFmtId="0" fontId="23" fillId="19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0" fontId="33" fillId="19" borderId="7" xfId="0" applyFont="1" applyFill="1" applyBorder="1" applyAlignment="1">
      <alignment horizontal="center" vertical="top" wrapText="1"/>
    </xf>
    <xf numFmtId="0" fontId="33" fillId="19" borderId="8" xfId="0" applyFont="1" applyFill="1" applyBorder="1" applyAlignment="1">
      <alignment horizontal="center" vertical="top" wrapText="1"/>
    </xf>
    <xf numFmtId="0" fontId="33" fillId="19" borderId="9" xfId="0" applyFont="1" applyFill="1" applyBorder="1" applyAlignment="1">
      <alignment horizontal="center" vertical="top" wrapText="1"/>
    </xf>
    <xf numFmtId="0" fontId="39" fillId="19" borderId="1" xfId="0" applyFont="1" applyFill="1" applyBorder="1" applyAlignment="1">
      <alignment horizontal="center" vertical="top" wrapText="1"/>
    </xf>
    <xf numFmtId="0" fontId="78" fillId="0" borderId="1" xfId="0" applyFont="1" applyFill="1" applyBorder="1" applyAlignment="1">
      <alignment horizontal="center" vertical="top" wrapText="1"/>
    </xf>
    <xf numFmtId="0" fontId="38" fillId="0" borderId="1" xfId="0" applyFont="1" applyFill="1" applyBorder="1" applyAlignment="1">
      <alignment horizontal="center" vertical="top" wrapText="1"/>
    </xf>
    <xf numFmtId="0" fontId="59" fillId="0" borderId="1" xfId="0" applyFont="1" applyFill="1" applyBorder="1" applyAlignment="1">
      <alignment horizontal="center" vertical="top" wrapText="1"/>
    </xf>
    <xf numFmtId="0" fontId="55" fillId="19" borderId="6" xfId="0" applyFont="1" applyFill="1" applyBorder="1" applyAlignment="1">
      <alignment horizontal="center" vertical="top" wrapText="1"/>
    </xf>
    <xf numFmtId="0" fontId="55" fillId="19" borderId="5" xfId="0" applyFont="1" applyFill="1" applyBorder="1" applyAlignment="1">
      <alignment horizontal="center" vertical="top" wrapText="1"/>
    </xf>
    <xf numFmtId="0" fontId="16" fillId="19" borderId="5" xfId="0" applyFont="1" applyFill="1" applyBorder="1"/>
    <xf numFmtId="0" fontId="33" fillId="19" borderId="2" xfId="0" applyNumberFormat="1" applyFont="1" applyFill="1" applyBorder="1" applyAlignment="1">
      <alignment horizontal="center" vertical="top" wrapText="1"/>
    </xf>
    <xf numFmtId="0" fontId="33" fillId="19" borderId="3" xfId="0" applyNumberFormat="1" applyFont="1" applyFill="1" applyBorder="1" applyAlignment="1">
      <alignment horizontal="center" vertical="top" wrapText="1"/>
    </xf>
    <xf numFmtId="0" fontId="78" fillId="19" borderId="1" xfId="0" applyFont="1" applyFill="1" applyBorder="1" applyAlignment="1">
      <alignment horizontal="center" vertical="top" wrapText="1"/>
    </xf>
    <xf numFmtId="0" fontId="55" fillId="19" borderId="4" xfId="0" applyFont="1" applyFill="1" applyBorder="1" applyAlignment="1">
      <alignment horizontal="center" vertical="top" wrapText="1"/>
    </xf>
    <xf numFmtId="0" fontId="55" fillId="19" borderId="6" xfId="0" applyFont="1" applyFill="1" applyBorder="1" applyAlignment="1">
      <alignment horizontal="center" vertical="center" textRotation="90" wrapText="1"/>
    </xf>
    <xf numFmtId="0" fontId="55" fillId="19" borderId="5" xfId="0" applyFont="1" applyFill="1" applyBorder="1" applyAlignment="1">
      <alignment horizontal="center" vertical="center" textRotation="90" wrapText="1"/>
    </xf>
    <xf numFmtId="0" fontId="33" fillId="51" borderId="6" xfId="0" applyFont="1" applyFill="1" applyBorder="1" applyAlignment="1">
      <alignment horizontal="center" vertical="top" wrapText="1"/>
    </xf>
    <xf numFmtId="0" fontId="33" fillId="51" borderId="5" xfId="0" applyFont="1" applyFill="1" applyBorder="1" applyAlignment="1">
      <alignment horizontal="center" vertical="top" wrapText="1"/>
    </xf>
    <xf numFmtId="0" fontId="55" fillId="19" borderId="7" xfId="0" applyFont="1" applyFill="1" applyBorder="1" applyAlignment="1">
      <alignment horizontal="center" vertical="center" textRotation="90" wrapText="1"/>
    </xf>
    <xf numFmtId="0" fontId="55" fillId="19" borderId="11" xfId="0" applyFont="1" applyFill="1" applyBorder="1" applyAlignment="1">
      <alignment horizontal="center" vertical="center" textRotation="90" wrapText="1"/>
    </xf>
    <xf numFmtId="0" fontId="44" fillId="51" borderId="1" xfId="0" applyFont="1" applyFill="1" applyBorder="1" applyAlignment="1">
      <alignment horizontal="center" vertical="top" wrapText="1"/>
    </xf>
    <xf numFmtId="0" fontId="38" fillId="56" borderId="1" xfId="0" applyFont="1" applyFill="1" applyBorder="1" applyAlignment="1">
      <alignment horizontal="center" vertical="top" wrapText="1"/>
    </xf>
    <xf numFmtId="0" fontId="49" fillId="56" borderId="6" xfId="0" applyFont="1" applyFill="1" applyBorder="1" applyAlignment="1">
      <alignment horizontal="center" vertical="top" wrapText="1"/>
    </xf>
    <xf numFmtId="0" fontId="49" fillId="56" borderId="5" xfId="0" applyFont="1" applyFill="1" applyBorder="1" applyAlignment="1">
      <alignment horizontal="center" vertical="top" wrapText="1"/>
    </xf>
    <xf numFmtId="0" fontId="55" fillId="19" borderId="6" xfId="0" applyFont="1" applyFill="1" applyBorder="1" applyAlignment="1">
      <alignment horizontal="center" vertical="center" wrapText="1"/>
    </xf>
    <xf numFmtId="0" fontId="55" fillId="19" borderId="5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horizontal="center" vertical="top" wrapText="1"/>
    </xf>
    <xf numFmtId="0" fontId="34" fillId="25" borderId="1" xfId="0" applyFont="1" applyFill="1" applyBorder="1" applyAlignment="1">
      <alignment horizontal="center" vertical="top" wrapText="1"/>
    </xf>
    <xf numFmtId="0" fontId="32" fillId="25" borderId="6" xfId="0" applyFont="1" applyFill="1" applyBorder="1" applyAlignment="1">
      <alignment horizontal="center" vertical="top" wrapText="1"/>
    </xf>
    <xf numFmtId="0" fontId="32" fillId="25" borderId="5" xfId="0" applyFont="1" applyFill="1" applyBorder="1" applyAlignment="1">
      <alignment horizontal="center" vertical="top" wrapText="1"/>
    </xf>
    <xf numFmtId="0" fontId="32" fillId="25" borderId="10" xfId="0" applyFont="1" applyFill="1" applyBorder="1" applyAlignment="1">
      <alignment horizontal="center" vertical="top" wrapText="1"/>
    </xf>
    <xf numFmtId="0" fontId="29" fillId="25" borderId="6" xfId="0" applyFont="1" applyFill="1" applyBorder="1" applyAlignment="1">
      <alignment horizontal="center" vertical="top" wrapText="1"/>
    </xf>
    <xf numFmtId="0" fontId="34" fillId="51" borderId="6" xfId="0" applyFont="1" applyFill="1" applyBorder="1" applyAlignment="1">
      <alignment horizontal="center" vertical="top" wrapText="1"/>
    </xf>
    <xf numFmtId="0" fontId="34" fillId="51" borderId="10" xfId="0" applyFont="1" applyFill="1" applyBorder="1" applyAlignment="1">
      <alignment horizontal="center" vertical="top" wrapText="1"/>
    </xf>
    <xf numFmtId="0" fontId="34" fillId="51" borderId="5" xfId="0" applyFont="1" applyFill="1" applyBorder="1" applyAlignment="1">
      <alignment horizontal="center" vertical="top" wrapText="1"/>
    </xf>
    <xf numFmtId="0" fontId="34" fillId="19" borderId="7" xfId="0" applyFont="1" applyFill="1" applyBorder="1" applyAlignment="1">
      <alignment horizontal="center" vertical="top" wrapText="1"/>
    </xf>
    <xf numFmtId="0" fontId="34" fillId="19" borderId="9" xfId="0" applyFont="1" applyFill="1" applyBorder="1" applyAlignment="1">
      <alignment horizontal="center" vertical="top" wrapText="1"/>
    </xf>
    <xf numFmtId="0" fontId="32" fillId="19" borderId="1" xfId="0" applyFont="1" applyFill="1" applyBorder="1" applyAlignment="1">
      <alignment horizontal="center" vertical="top" wrapText="1"/>
    </xf>
    <xf numFmtId="0" fontId="42" fillId="19" borderId="1" xfId="0" applyFont="1" applyFill="1" applyBorder="1" applyAlignment="1">
      <alignment horizontal="center" vertical="top" wrapText="1"/>
    </xf>
    <xf numFmtId="0" fontId="39" fillId="25" borderId="2" xfId="0" applyFont="1" applyFill="1" applyBorder="1" applyAlignment="1">
      <alignment horizontal="center" vertical="center" wrapText="1"/>
    </xf>
    <xf numFmtId="0" fontId="39" fillId="25" borderId="3" xfId="0" applyFont="1" applyFill="1" applyBorder="1" applyAlignment="1">
      <alignment horizontal="center" vertical="center" wrapText="1"/>
    </xf>
    <xf numFmtId="0" fontId="43" fillId="19" borderId="4" xfId="0" applyFont="1" applyFill="1" applyBorder="1" applyAlignment="1">
      <alignment horizontal="center" vertical="top" wrapText="1"/>
    </xf>
    <xf numFmtId="0" fontId="33" fillId="25" borderId="7" xfId="0" applyFont="1" applyFill="1" applyBorder="1" applyAlignment="1">
      <alignment horizontal="center" vertical="top" wrapText="1"/>
    </xf>
    <xf numFmtId="0" fontId="33" fillId="25" borderId="8" xfId="0" applyFont="1" applyFill="1" applyBorder="1" applyAlignment="1">
      <alignment horizontal="center" vertical="top" wrapText="1"/>
    </xf>
    <xf numFmtId="0" fontId="33" fillId="25" borderId="9" xfId="0" applyFont="1" applyFill="1" applyBorder="1" applyAlignment="1">
      <alignment horizontal="center" vertical="top" wrapText="1"/>
    </xf>
    <xf numFmtId="0" fontId="33" fillId="25" borderId="11" xfId="0" applyFont="1" applyFill="1" applyBorder="1" applyAlignment="1">
      <alignment horizontal="center" vertical="top" wrapText="1"/>
    </xf>
    <xf numFmtId="0" fontId="33" fillId="25" borderId="14" xfId="0" applyFont="1" applyFill="1" applyBorder="1" applyAlignment="1">
      <alignment horizontal="center" vertical="top" wrapText="1"/>
    </xf>
    <xf numFmtId="0" fontId="33" fillId="25" borderId="12" xfId="0" applyFont="1" applyFill="1" applyBorder="1" applyAlignment="1">
      <alignment horizontal="center" vertical="top" wrapText="1"/>
    </xf>
    <xf numFmtId="0" fontId="49" fillId="25" borderId="1" xfId="0" applyFont="1" applyFill="1" applyBorder="1" applyAlignment="1">
      <alignment horizontal="center" vertical="top" wrapText="1"/>
    </xf>
    <xf numFmtId="0" fontId="23" fillId="25" borderId="1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top" wrapText="1"/>
    </xf>
    <xf numFmtId="0" fontId="32" fillId="25" borderId="1" xfId="0" applyFont="1" applyFill="1" applyBorder="1" applyAlignment="1">
      <alignment horizontal="center" vertical="center" wrapText="1"/>
    </xf>
    <xf numFmtId="0" fontId="55" fillId="25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top" wrapText="1"/>
    </xf>
    <xf numFmtId="0" fontId="45" fillId="0" borderId="2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top" wrapText="1"/>
    </xf>
    <xf numFmtId="0" fontId="78" fillId="19" borderId="7" xfId="0" applyFont="1" applyFill="1" applyBorder="1" applyAlignment="1">
      <alignment horizontal="center" vertical="top" wrapText="1"/>
    </xf>
    <xf numFmtId="0" fontId="78" fillId="19" borderId="8" xfId="0" applyFont="1" applyFill="1" applyBorder="1" applyAlignment="1">
      <alignment horizontal="center" vertical="top" wrapText="1"/>
    </xf>
    <xf numFmtId="0" fontId="78" fillId="19" borderId="9" xfId="0" applyFont="1" applyFill="1" applyBorder="1" applyAlignment="1">
      <alignment horizontal="center" vertical="top" wrapText="1"/>
    </xf>
    <xf numFmtId="0" fontId="78" fillId="19" borderId="11" xfId="0" applyFont="1" applyFill="1" applyBorder="1" applyAlignment="1">
      <alignment horizontal="center" vertical="top" wrapText="1"/>
    </xf>
    <xf numFmtId="0" fontId="78" fillId="19" borderId="14" xfId="0" applyFont="1" applyFill="1" applyBorder="1" applyAlignment="1">
      <alignment horizontal="center" vertical="top" wrapText="1"/>
    </xf>
    <xf numFmtId="0" fontId="78" fillId="19" borderId="12" xfId="0" applyFont="1" applyFill="1" applyBorder="1" applyAlignment="1">
      <alignment horizontal="center" vertical="top" wrapText="1"/>
    </xf>
    <xf numFmtId="0" fontId="38" fillId="19" borderId="7" xfId="0" applyFont="1" applyFill="1" applyBorder="1" applyAlignment="1">
      <alignment horizontal="center" vertical="top" wrapText="1"/>
    </xf>
    <xf numFmtId="0" fontId="38" fillId="19" borderId="8" xfId="0" applyFont="1" applyFill="1" applyBorder="1" applyAlignment="1">
      <alignment horizontal="center" vertical="top" wrapText="1"/>
    </xf>
    <xf numFmtId="0" fontId="38" fillId="19" borderId="9" xfId="0" applyFont="1" applyFill="1" applyBorder="1" applyAlignment="1">
      <alignment horizontal="center" vertical="top" wrapText="1"/>
    </xf>
    <xf numFmtId="0" fontId="38" fillId="19" borderId="11" xfId="0" applyFont="1" applyFill="1" applyBorder="1" applyAlignment="1">
      <alignment horizontal="center" vertical="top" wrapText="1"/>
    </xf>
    <xf numFmtId="0" fontId="38" fillId="19" borderId="14" xfId="0" applyFont="1" applyFill="1" applyBorder="1" applyAlignment="1">
      <alignment horizontal="center" vertical="top" wrapText="1"/>
    </xf>
    <xf numFmtId="0" fontId="38" fillId="19" borderId="12" xfId="0" applyFont="1" applyFill="1" applyBorder="1" applyAlignment="1">
      <alignment horizontal="center" vertical="top" wrapText="1"/>
    </xf>
    <xf numFmtId="0" fontId="75" fillId="19" borderId="6" xfId="0" applyFont="1" applyFill="1" applyBorder="1" applyAlignment="1">
      <alignment horizontal="center" vertical="center" wrapText="1"/>
    </xf>
    <xf numFmtId="0" fontId="75" fillId="19" borderId="5" xfId="0" applyFont="1" applyFill="1" applyBorder="1" applyAlignment="1">
      <alignment horizontal="center" vertical="center" wrapText="1"/>
    </xf>
    <xf numFmtId="0" fontId="56" fillId="19" borderId="6" xfId="0" applyFont="1" applyFill="1" applyBorder="1" applyAlignment="1">
      <alignment horizontal="center" vertical="center" wrapText="1"/>
    </xf>
    <xf numFmtId="0" fontId="56" fillId="19" borderId="5" xfId="0" applyFont="1" applyFill="1" applyBorder="1" applyAlignment="1">
      <alignment horizontal="center" vertical="center" wrapText="1"/>
    </xf>
    <xf numFmtId="0" fontId="43" fillId="55" borderId="1" xfId="0" applyFont="1" applyFill="1" applyBorder="1" applyAlignment="1">
      <alignment horizontal="center" vertical="top" wrapText="1"/>
    </xf>
    <xf numFmtId="0" fontId="78" fillId="26" borderId="2" xfId="0" applyFont="1" applyFill="1" applyBorder="1" applyAlignment="1">
      <alignment horizontal="center" vertical="top" wrapText="1"/>
    </xf>
    <xf numFmtId="0" fontId="78" fillId="26" borderId="3" xfId="0" applyFont="1" applyFill="1" applyBorder="1" applyAlignment="1">
      <alignment horizontal="center" vertical="top" wrapText="1"/>
    </xf>
    <xf numFmtId="0" fontId="53" fillId="20" borderId="1" xfId="0" applyFont="1" applyFill="1" applyBorder="1" applyAlignment="1">
      <alignment horizontal="center" vertical="top" wrapText="1"/>
    </xf>
    <xf numFmtId="0" fontId="47" fillId="0" borderId="0" xfId="0" applyFont="1" applyFill="1" applyBorder="1" applyAlignment="1">
      <alignment vertical="top" wrapText="1"/>
    </xf>
    <xf numFmtId="0" fontId="38" fillId="57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center" vertical="top" wrapText="1"/>
    </xf>
    <xf numFmtId="0" fontId="38" fillId="51" borderId="1" xfId="0" applyFont="1" applyFill="1" applyBorder="1" applyAlignment="1">
      <alignment horizontal="center" vertical="top" wrapText="1"/>
    </xf>
    <xf numFmtId="0" fontId="38" fillId="20" borderId="1" xfId="0" applyFont="1" applyFill="1" applyBorder="1" applyAlignment="1">
      <alignment horizontal="center" vertical="top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8" xfId="0" applyFont="1" applyFill="1" applyBorder="1" applyAlignment="1">
      <alignment horizontal="center" vertical="top" wrapText="1"/>
    </xf>
    <xf numFmtId="0" fontId="38" fillId="0" borderId="9" xfId="0" applyFont="1" applyFill="1" applyBorder="1" applyAlignment="1">
      <alignment horizontal="center" vertical="top" wrapText="1"/>
    </xf>
    <xf numFmtId="0" fontId="78" fillId="22" borderId="2" xfId="0" applyFont="1" applyFill="1" applyBorder="1" applyAlignment="1">
      <alignment horizontal="center" vertical="top" wrapText="1"/>
    </xf>
    <xf numFmtId="0" fontId="78" fillId="22" borderId="3" xfId="0" applyFont="1" applyFill="1" applyBorder="1" applyAlignment="1">
      <alignment horizontal="center" vertical="top" wrapText="1"/>
    </xf>
    <xf numFmtId="0" fontId="78" fillId="22" borderId="4" xfId="0" applyFont="1" applyFill="1" applyBorder="1" applyAlignment="1">
      <alignment horizontal="center" vertical="top" wrapText="1"/>
    </xf>
    <xf numFmtId="0" fontId="70" fillId="0" borderId="22" xfId="0" applyFont="1" applyBorder="1" applyAlignment="1">
      <alignment horizontal="center" vertical="top"/>
    </xf>
    <xf numFmtId="0" fontId="70" fillId="0" borderId="16" xfId="0" applyFont="1" applyBorder="1" applyAlignment="1">
      <alignment horizontal="center" vertical="top"/>
    </xf>
    <xf numFmtId="0" fontId="70" fillId="0" borderId="17" xfId="0" applyFont="1" applyBorder="1" applyAlignment="1">
      <alignment horizontal="center" vertical="top"/>
    </xf>
    <xf numFmtId="0" fontId="23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top" wrapText="1"/>
    </xf>
    <xf numFmtId="0" fontId="23" fillId="0" borderId="22" xfId="0" applyFont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59" fillId="0" borderId="20" xfId="0" applyFont="1" applyBorder="1" applyAlignment="1">
      <alignment horizontal="center" vertical="top" wrapText="1"/>
    </xf>
    <xf numFmtId="0" fontId="59" fillId="0" borderId="2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0" fontId="23" fillId="20" borderId="17" xfId="0" applyFont="1" applyFill="1" applyBorder="1" applyAlignment="1">
      <alignment horizontal="center" vertical="center" wrapText="1"/>
    </xf>
    <xf numFmtId="0" fontId="23" fillId="20" borderId="18" xfId="0" applyFont="1" applyFill="1" applyBorder="1" applyAlignment="1">
      <alignment horizontal="center" vertical="center" wrapText="1"/>
    </xf>
    <xf numFmtId="0" fontId="23" fillId="20" borderId="19" xfId="0" applyFont="1" applyFill="1" applyBorder="1" applyAlignment="1">
      <alignment horizontal="center" vertical="center" wrapText="1"/>
    </xf>
    <xf numFmtId="0" fontId="27" fillId="57" borderId="0" xfId="0" applyFont="1" applyFill="1" applyBorder="1" applyAlignment="1">
      <alignment horizontal="center" vertical="top" wrapText="1"/>
    </xf>
    <xf numFmtId="0" fontId="56" fillId="47" borderId="6" xfId="0" applyFont="1" applyFill="1" applyBorder="1" applyAlignment="1">
      <alignment horizontal="center" vertical="top" wrapText="1"/>
    </xf>
    <xf numFmtId="0" fontId="56" fillId="47" borderId="5" xfId="0" applyFont="1" applyFill="1" applyBorder="1" applyAlignment="1">
      <alignment horizontal="center" vertical="top" wrapText="1"/>
    </xf>
    <xf numFmtId="0" fontId="55" fillId="47" borderId="1" xfId="0" applyFont="1" applyFill="1" applyBorder="1" applyAlignment="1">
      <alignment horizontal="center" vertical="top" wrapText="1"/>
    </xf>
    <xf numFmtId="0" fontId="55" fillId="0" borderId="1" xfId="0" applyFont="1" applyFill="1" applyBorder="1" applyAlignment="1">
      <alignment horizontal="center" vertical="top" wrapText="1"/>
    </xf>
    <xf numFmtId="0" fontId="23" fillId="0" borderId="6" xfId="0" applyFont="1" applyFill="1" applyBorder="1" applyAlignment="1">
      <alignment horizontal="center" vertical="top" wrapText="1"/>
    </xf>
    <xf numFmtId="0" fontId="23" fillId="0" borderId="5" xfId="0" applyFont="1" applyFill="1" applyBorder="1" applyAlignment="1">
      <alignment horizontal="center" vertical="top" wrapText="1"/>
    </xf>
    <xf numFmtId="0" fontId="55" fillId="55" borderId="6" xfId="0" applyFont="1" applyFill="1" applyBorder="1" applyAlignment="1">
      <alignment horizontal="center" vertical="top" wrapText="1"/>
    </xf>
    <xf numFmtId="0" fontId="55" fillId="55" borderId="5" xfId="0" applyFont="1" applyFill="1" applyBorder="1" applyAlignment="1">
      <alignment horizontal="center" vertical="top" wrapText="1"/>
    </xf>
    <xf numFmtId="0" fontId="23" fillId="20" borderId="6" xfId="0" applyFont="1" applyFill="1" applyBorder="1" applyAlignment="1">
      <alignment horizontal="center" vertical="top" wrapText="1"/>
    </xf>
    <xf numFmtId="0" fontId="23" fillId="20" borderId="10" xfId="0" applyFont="1" applyFill="1" applyBorder="1" applyAlignment="1">
      <alignment horizontal="center" vertical="top" wrapText="1"/>
    </xf>
    <xf numFmtId="0" fontId="23" fillId="20" borderId="5" xfId="0" applyFont="1" applyFill="1" applyBorder="1" applyAlignment="1">
      <alignment horizontal="center" vertical="top" wrapText="1"/>
    </xf>
    <xf numFmtId="0" fontId="55" fillId="0" borderId="1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34" fillId="64" borderId="10" xfId="0" applyFont="1" applyFill="1" applyBorder="1" applyAlignment="1">
      <alignment horizontal="center" vertical="top" wrapText="1"/>
    </xf>
    <xf numFmtId="0" fontId="34" fillId="64" borderId="5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9" fillId="20" borderId="7" xfId="0" applyFont="1" applyFill="1" applyBorder="1" applyAlignment="1">
      <alignment horizontal="center" vertical="top" wrapText="1"/>
    </xf>
    <xf numFmtId="0" fontId="29" fillId="20" borderId="13" xfId="0" applyFont="1" applyFill="1" applyBorder="1" applyAlignment="1">
      <alignment horizontal="center" vertical="top" wrapText="1"/>
    </xf>
    <xf numFmtId="0" fontId="29" fillId="20" borderId="11" xfId="0" applyFont="1" applyFill="1" applyBorder="1" applyAlignment="1">
      <alignment horizontal="center" vertical="top" wrapText="1"/>
    </xf>
    <xf numFmtId="0" fontId="23" fillId="50" borderId="6" xfId="0" applyFont="1" applyFill="1" applyBorder="1" applyAlignment="1">
      <alignment horizontal="center" vertical="top" wrapText="1"/>
    </xf>
    <xf numFmtId="0" fontId="23" fillId="50" borderId="10" xfId="0" applyFont="1" applyFill="1" applyBorder="1" applyAlignment="1">
      <alignment horizontal="center" vertical="top" wrapText="1"/>
    </xf>
    <xf numFmtId="0" fontId="23" fillId="50" borderId="5" xfId="0" applyFont="1" applyFill="1" applyBorder="1" applyAlignment="1">
      <alignment horizontal="center" vertical="top" wrapText="1"/>
    </xf>
    <xf numFmtId="0" fontId="55" fillId="0" borderId="6" xfId="0" applyFont="1" applyFill="1" applyBorder="1" applyAlignment="1">
      <alignment horizontal="center" vertical="top" wrapText="1"/>
    </xf>
    <xf numFmtId="0" fontId="55" fillId="0" borderId="5" xfId="0" applyFont="1" applyFill="1" applyBorder="1" applyAlignment="1">
      <alignment horizontal="center" vertical="top" wrapText="1"/>
    </xf>
    <xf numFmtId="0" fontId="47" fillId="23" borderId="14" xfId="0" applyFont="1" applyFill="1" applyBorder="1" applyAlignment="1">
      <alignment horizontal="center"/>
    </xf>
    <xf numFmtId="0" fontId="55" fillId="47" borderId="6" xfId="0" applyFont="1" applyFill="1" applyBorder="1" applyAlignment="1">
      <alignment horizontal="center" vertical="center" wrapText="1"/>
    </xf>
    <xf numFmtId="0" fontId="55" fillId="47" borderId="5" xfId="0" applyFont="1" applyFill="1" applyBorder="1" applyAlignment="1">
      <alignment horizontal="center" vertical="center" wrapText="1"/>
    </xf>
    <xf numFmtId="0" fontId="29" fillId="51" borderId="6" xfId="0" applyFont="1" applyFill="1" applyBorder="1" applyAlignment="1">
      <alignment horizontal="center" vertical="top" wrapText="1"/>
    </xf>
    <xf numFmtId="0" fontId="29" fillId="51" borderId="10" xfId="0" applyFont="1" applyFill="1" applyBorder="1" applyAlignment="1">
      <alignment horizontal="center" vertical="top" wrapText="1"/>
    </xf>
    <xf numFmtId="0" fontId="29" fillId="51" borderId="5" xfId="0" applyFont="1" applyFill="1" applyBorder="1" applyAlignment="1">
      <alignment horizontal="center" vertical="top" wrapText="1"/>
    </xf>
    <xf numFmtId="0" fontId="55" fillId="51" borderId="7" xfId="0" applyFont="1" applyFill="1" applyBorder="1" applyAlignment="1">
      <alignment horizontal="center" vertical="top" wrapText="1"/>
    </xf>
    <xf numFmtId="0" fontId="55" fillId="51" borderId="9" xfId="0" applyFont="1" applyFill="1" applyBorder="1" applyAlignment="1">
      <alignment horizontal="center" vertical="top" wrapText="1"/>
    </xf>
    <xf numFmtId="0" fontId="55" fillId="51" borderId="11" xfId="0" applyFont="1" applyFill="1" applyBorder="1" applyAlignment="1">
      <alignment horizontal="center" vertical="top" wrapText="1"/>
    </xf>
    <xf numFmtId="0" fontId="55" fillId="51" borderId="12" xfId="0" applyFont="1" applyFill="1" applyBorder="1" applyAlignment="1">
      <alignment horizontal="center" vertical="top" wrapText="1"/>
    </xf>
    <xf numFmtId="0" fontId="56" fillId="51" borderId="6" xfId="0" applyFont="1" applyFill="1" applyBorder="1" applyAlignment="1">
      <alignment horizontal="center" vertical="top" wrapText="1"/>
    </xf>
    <xf numFmtId="0" fontId="56" fillId="51" borderId="5" xfId="0" applyFont="1" applyFill="1" applyBorder="1" applyAlignment="1">
      <alignment horizontal="center" vertical="top" wrapText="1"/>
    </xf>
    <xf numFmtId="0" fontId="78" fillId="0" borderId="7" xfId="0" applyFont="1" applyFill="1" applyBorder="1" applyAlignment="1">
      <alignment horizontal="center" vertical="top" wrapText="1"/>
    </xf>
    <xf numFmtId="0" fontId="78" fillId="0" borderId="8" xfId="0" applyFont="1" applyFill="1" applyBorder="1" applyAlignment="1">
      <alignment horizontal="center" vertical="top" wrapText="1"/>
    </xf>
    <xf numFmtId="0" fontId="78" fillId="0" borderId="9" xfId="0" applyFont="1" applyFill="1" applyBorder="1" applyAlignment="1">
      <alignment horizontal="center" vertical="top" wrapText="1"/>
    </xf>
    <xf numFmtId="0" fontId="78" fillId="0" borderId="11" xfId="0" applyFont="1" applyFill="1" applyBorder="1" applyAlignment="1">
      <alignment horizontal="center" vertical="top" wrapText="1"/>
    </xf>
    <xf numFmtId="0" fontId="78" fillId="0" borderId="14" xfId="0" applyFont="1" applyFill="1" applyBorder="1" applyAlignment="1">
      <alignment horizontal="center" vertical="top" wrapText="1"/>
    </xf>
    <xf numFmtId="0" fontId="78" fillId="0" borderId="12" xfId="0" applyFont="1" applyFill="1" applyBorder="1" applyAlignment="1">
      <alignment horizontal="center" vertical="top" wrapText="1"/>
    </xf>
    <xf numFmtId="0" fontId="56" fillId="23" borderId="1" xfId="0" applyFont="1" applyFill="1" applyBorder="1" applyAlignment="1">
      <alignment horizontal="center" vertical="top" wrapText="1"/>
    </xf>
    <xf numFmtId="0" fontId="55" fillId="23" borderId="1" xfId="0" applyFont="1" applyFill="1" applyBorder="1" applyAlignment="1">
      <alignment horizontal="center" vertical="top" wrapText="1"/>
    </xf>
    <xf numFmtId="0" fontId="42" fillId="51" borderId="6" xfId="0" applyFont="1" applyFill="1" applyBorder="1" applyAlignment="1">
      <alignment horizontal="center" vertical="top" wrapText="1"/>
    </xf>
    <xf numFmtId="0" fontId="42" fillId="51" borderId="5" xfId="0" applyFont="1" applyFill="1" applyBorder="1" applyAlignment="1">
      <alignment horizontal="center" vertical="top" wrapText="1"/>
    </xf>
    <xf numFmtId="0" fontId="55" fillId="0" borderId="2" xfId="0" applyFont="1" applyFill="1" applyBorder="1" applyAlignment="1">
      <alignment horizontal="center" vertical="top" wrapText="1"/>
    </xf>
    <xf numFmtId="0" fontId="55" fillId="0" borderId="3" xfId="0" applyFont="1" applyFill="1" applyBorder="1" applyAlignment="1">
      <alignment horizontal="center" vertical="top" wrapText="1"/>
    </xf>
    <xf numFmtId="0" fontId="55" fillId="0" borderId="4" xfId="0" applyFont="1" applyFill="1" applyBorder="1" applyAlignment="1">
      <alignment horizontal="center" vertical="top" wrapText="1"/>
    </xf>
    <xf numFmtId="0" fontId="55" fillId="55" borderId="7" xfId="0" applyFont="1" applyFill="1" applyBorder="1" applyAlignment="1">
      <alignment horizontal="center" vertical="top" wrapText="1"/>
    </xf>
    <xf numFmtId="0" fontId="55" fillId="55" borderId="9" xfId="0" applyFont="1" applyFill="1" applyBorder="1" applyAlignment="1">
      <alignment horizontal="center" vertical="top" wrapText="1"/>
    </xf>
    <xf numFmtId="0" fontId="55" fillId="55" borderId="11" xfId="0" applyFont="1" applyFill="1" applyBorder="1" applyAlignment="1">
      <alignment horizontal="center" vertical="top" wrapText="1"/>
    </xf>
    <xf numFmtId="0" fontId="55" fillId="55" borderId="12" xfId="0" applyFont="1" applyFill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55" fillId="0" borderId="10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0" fontId="23" fillId="0" borderId="3" xfId="0" applyFont="1" applyFill="1" applyBorder="1" applyAlignment="1">
      <alignment horizontal="center" vertical="top" wrapText="1"/>
    </xf>
    <xf numFmtId="0" fontId="23" fillId="0" borderId="4" xfId="0" applyFont="1" applyFill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20" borderId="2" xfId="0" applyFont="1" applyFill="1" applyBorder="1" applyAlignment="1">
      <alignment horizontal="center" vertical="top" wrapText="1"/>
    </xf>
    <xf numFmtId="0" fontId="23" fillId="20" borderId="3" xfId="0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horizontal="center" vertical="top" wrapText="1"/>
    </xf>
    <xf numFmtId="0" fontId="87" fillId="0" borderId="1" xfId="0" applyFont="1" applyFill="1" applyBorder="1" applyAlignment="1">
      <alignment horizontal="center" vertical="top" wrapText="1"/>
    </xf>
    <xf numFmtId="0" fontId="55" fillId="47" borderId="7" xfId="0" applyFont="1" applyFill="1" applyBorder="1" applyAlignment="1">
      <alignment horizontal="center" vertical="top" wrapText="1"/>
    </xf>
    <xf numFmtId="0" fontId="55" fillId="47" borderId="8" xfId="0" applyFont="1" applyFill="1" applyBorder="1" applyAlignment="1">
      <alignment horizontal="center" vertical="top" wrapText="1"/>
    </xf>
    <xf numFmtId="0" fontId="55" fillId="47" borderId="9" xfId="0" applyFont="1" applyFill="1" applyBorder="1" applyAlignment="1">
      <alignment horizontal="center" vertical="top" wrapText="1"/>
    </xf>
    <xf numFmtId="0" fontId="55" fillId="47" borderId="11" xfId="0" applyFont="1" applyFill="1" applyBorder="1" applyAlignment="1">
      <alignment horizontal="center" vertical="top" wrapText="1"/>
    </xf>
    <xf numFmtId="0" fontId="55" fillId="47" borderId="14" xfId="0" applyFont="1" applyFill="1" applyBorder="1" applyAlignment="1">
      <alignment horizontal="center" vertical="top" wrapText="1"/>
    </xf>
    <xf numFmtId="0" fontId="55" fillId="47" borderId="12" xfId="0" applyFont="1" applyFill="1" applyBorder="1" applyAlignment="1">
      <alignment horizontal="center" vertical="top" wrapText="1"/>
    </xf>
    <xf numFmtId="0" fontId="23" fillId="47" borderId="1" xfId="0" applyFont="1" applyFill="1" applyBorder="1" applyAlignment="1">
      <alignment horizontal="center" vertical="top" wrapText="1"/>
    </xf>
    <xf numFmtId="0" fontId="29" fillId="51" borderId="6" xfId="0" applyFont="1" applyFill="1" applyBorder="1" applyAlignment="1">
      <alignment horizontal="center" vertical="center" wrapText="1"/>
    </xf>
    <xf numFmtId="0" fontId="29" fillId="51" borderId="10" xfId="0" applyFont="1" applyFill="1" applyBorder="1" applyAlignment="1">
      <alignment horizontal="center" vertical="center" wrapText="1"/>
    </xf>
    <xf numFmtId="0" fontId="29" fillId="51" borderId="5" xfId="0" applyFont="1" applyFill="1" applyBorder="1" applyAlignment="1">
      <alignment horizontal="center" vertical="center" wrapText="1"/>
    </xf>
    <xf numFmtId="0" fontId="27" fillId="47" borderId="1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top" wrapText="1"/>
    </xf>
    <xf numFmtId="0" fontId="56" fillId="0" borderId="1" xfId="0" applyFont="1" applyFill="1" applyBorder="1" applyAlignment="1">
      <alignment horizontal="center" vertical="top" wrapText="1"/>
    </xf>
    <xf numFmtId="0" fontId="55" fillId="23" borderId="1" xfId="0" applyFont="1" applyFill="1" applyBorder="1" applyAlignment="1">
      <alignment horizontal="center" vertical="center" textRotation="90" wrapText="1"/>
    </xf>
    <xf numFmtId="0" fontId="34" fillId="47" borderId="1" xfId="0" applyFont="1" applyFill="1" applyBorder="1" applyAlignment="1">
      <alignment horizontal="center" vertical="top" wrapText="1"/>
    </xf>
    <xf numFmtId="0" fontId="34" fillId="51" borderId="2" xfId="0" applyFont="1" applyFill="1" applyBorder="1" applyAlignment="1">
      <alignment horizontal="center" vertical="top" wrapText="1"/>
    </xf>
    <xf numFmtId="0" fontId="34" fillId="51" borderId="3" xfId="0" applyFont="1" applyFill="1" applyBorder="1" applyAlignment="1">
      <alignment horizontal="center" vertical="top" wrapText="1"/>
    </xf>
    <xf numFmtId="0" fontId="34" fillId="51" borderId="4" xfId="0" applyFont="1" applyFill="1" applyBorder="1" applyAlignment="1">
      <alignment horizontal="center" vertical="top" wrapText="1"/>
    </xf>
    <xf numFmtId="0" fontId="22" fillId="51" borderId="6" xfId="0" applyFont="1" applyFill="1" applyBorder="1" applyAlignment="1">
      <alignment horizontal="center" vertical="top" wrapText="1"/>
    </xf>
    <xf numFmtId="0" fontId="22" fillId="51" borderId="5" xfId="0" applyFont="1" applyFill="1" applyBorder="1" applyAlignment="1">
      <alignment horizontal="center" vertical="top" wrapText="1"/>
    </xf>
    <xf numFmtId="0" fontId="55" fillId="23" borderId="1" xfId="0" applyFont="1" applyFill="1" applyBorder="1" applyAlignment="1">
      <alignment horizontal="center" vertical="center" wrapText="1"/>
    </xf>
    <xf numFmtId="0" fontId="55" fillId="47" borderId="10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top" wrapText="1"/>
    </xf>
    <xf numFmtId="0" fontId="23" fillId="0" borderId="22" xfId="0" applyFont="1" applyBorder="1" applyAlignment="1">
      <alignment horizontal="center" vertical="top" wrapText="1"/>
    </xf>
    <xf numFmtId="0" fontId="23" fillId="0" borderId="20" xfId="0" applyFont="1" applyBorder="1" applyAlignment="1">
      <alignment horizontal="center" vertical="top" wrapText="1"/>
    </xf>
    <xf numFmtId="0" fontId="23" fillId="0" borderId="10" xfId="0" applyFont="1" applyFill="1" applyBorder="1" applyAlignment="1">
      <alignment horizontal="center" vertical="top" wrapText="1"/>
    </xf>
    <xf numFmtId="0" fontId="23" fillId="0" borderId="7" xfId="0" applyFont="1" applyFill="1" applyBorder="1" applyAlignment="1">
      <alignment horizontal="center" vertical="top" wrapText="1"/>
    </xf>
    <xf numFmtId="0" fontId="23" fillId="0" borderId="8" xfId="0" applyFont="1" applyFill="1" applyBorder="1" applyAlignment="1">
      <alignment horizontal="center" vertical="top" wrapText="1"/>
    </xf>
    <xf numFmtId="0" fontId="23" fillId="0" borderId="9" xfId="0" applyFont="1" applyFill="1" applyBorder="1" applyAlignment="1">
      <alignment horizontal="center" vertical="top" wrapText="1"/>
    </xf>
    <xf numFmtId="0" fontId="23" fillId="0" borderId="11" xfId="0" applyFont="1" applyFill="1" applyBorder="1" applyAlignment="1">
      <alignment horizontal="center" vertical="top" wrapText="1"/>
    </xf>
    <xf numFmtId="0" fontId="23" fillId="0" borderId="14" xfId="0" applyFont="1" applyFill="1" applyBorder="1" applyAlignment="1">
      <alignment horizontal="center" vertical="top" wrapText="1"/>
    </xf>
    <xf numFmtId="0" fontId="23" fillId="0" borderId="12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0" fontId="27" fillId="0" borderId="9" xfId="0" applyFont="1" applyFill="1" applyBorder="1" applyAlignment="1">
      <alignment horizontal="center" vertical="top" wrapText="1"/>
    </xf>
    <xf numFmtId="0" fontId="28" fillId="0" borderId="6" xfId="0" applyFont="1" applyFill="1" applyBorder="1" applyAlignment="1">
      <alignment horizontal="center" vertical="top" wrapText="1"/>
    </xf>
    <xf numFmtId="0" fontId="28" fillId="0" borderId="5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top"/>
    </xf>
    <xf numFmtId="0" fontId="46" fillId="0" borderId="1" xfId="0" applyFont="1" applyFill="1" applyBorder="1" applyAlignment="1">
      <alignment horizontal="center" vertical="top" wrapText="1"/>
    </xf>
    <xf numFmtId="0" fontId="27" fillId="0" borderId="11" xfId="0" applyFont="1" applyFill="1" applyBorder="1" applyAlignment="1">
      <alignment horizontal="center" vertical="top" wrapText="1"/>
    </xf>
    <xf numFmtId="0" fontId="27" fillId="0" borderId="12" xfId="0" applyFont="1" applyFill="1" applyBorder="1" applyAlignment="1">
      <alignment horizontal="center" vertical="top" wrapText="1"/>
    </xf>
    <xf numFmtId="0" fontId="46" fillId="61" borderId="7" xfId="0" applyFont="1" applyFill="1" applyBorder="1" applyAlignment="1">
      <alignment horizontal="center" vertical="top" wrapText="1"/>
    </xf>
    <xf numFmtId="0" fontId="46" fillId="61" borderId="13" xfId="0" applyFont="1" applyFill="1" applyBorder="1" applyAlignment="1">
      <alignment horizontal="center" vertical="top" wrapText="1"/>
    </xf>
    <xf numFmtId="0" fontId="46" fillId="61" borderId="2" xfId="0" applyFont="1" applyFill="1" applyBorder="1" applyAlignment="1">
      <alignment horizontal="center" vertical="top" wrapText="1"/>
    </xf>
    <xf numFmtId="0" fontId="46" fillId="61" borderId="3" xfId="0" applyFont="1" applyFill="1" applyBorder="1" applyAlignment="1">
      <alignment horizontal="center" vertical="top" wrapText="1"/>
    </xf>
    <xf numFmtId="0" fontId="46" fillId="61" borderId="4" xfId="0" applyFont="1" applyFill="1" applyBorder="1" applyAlignment="1">
      <alignment horizontal="center" vertical="top" wrapText="1"/>
    </xf>
    <xf numFmtId="0" fontId="46" fillId="0" borderId="8" xfId="0" applyFont="1" applyBorder="1" applyAlignment="1">
      <alignment horizontal="center" vertical="top" textRotation="90"/>
    </xf>
    <xf numFmtId="0" fontId="46" fillId="0" borderId="0" xfId="0" applyFont="1" applyBorder="1" applyAlignment="1">
      <alignment horizontal="center" vertical="top" textRotation="90"/>
    </xf>
    <xf numFmtId="0" fontId="46" fillId="0" borderId="1" xfId="0" applyFont="1" applyBorder="1" applyAlignment="1">
      <alignment horizontal="center" vertical="top" textRotation="90"/>
    </xf>
    <xf numFmtId="0" fontId="46" fillId="0" borderId="1" xfId="0" applyFont="1" applyBorder="1" applyAlignment="1">
      <alignment horizontal="center" vertical="top" wrapText="1"/>
    </xf>
    <xf numFmtId="0" fontId="46" fillId="0" borderId="6" xfId="0" applyFont="1" applyBorder="1" applyAlignment="1">
      <alignment horizontal="center" vertical="top" wrapText="1"/>
    </xf>
    <xf numFmtId="0" fontId="46" fillId="0" borderId="5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/>
    </xf>
    <xf numFmtId="0" fontId="46" fillId="61" borderId="1" xfId="0" applyFont="1" applyFill="1" applyBorder="1" applyAlignment="1">
      <alignment horizontal="center" vertical="top" wrapText="1"/>
    </xf>
  </cellXfs>
  <cellStyles count="360">
    <cellStyle name="20% - Акцент1" xfId="20" builtinId="30" hidden="1"/>
    <cellStyle name="20% - Акцент1" xfId="38" builtinId="30" hidden="1"/>
    <cellStyle name="20% - Акцент1" xfId="56" builtinId="30" hidden="1"/>
    <cellStyle name="20% - Акцент1" xfId="74" builtinId="30" hidden="1"/>
    <cellStyle name="20% - Акцент1" xfId="101" builtinId="30" hidden="1"/>
    <cellStyle name="20% - Акцент1" xfId="122" builtinId="30" hidden="1"/>
    <cellStyle name="20% - Акцент1" xfId="140" builtinId="30" hidden="1"/>
    <cellStyle name="20% - Акцент1" xfId="158" builtinId="30" hidden="1"/>
    <cellStyle name="20% - Акцент1" xfId="176" builtinId="30" hidden="1"/>
    <cellStyle name="20% - Акцент1" xfId="194" builtinId="30" hidden="1"/>
    <cellStyle name="20% - Акцент1" xfId="212" builtinId="30" hidden="1"/>
    <cellStyle name="20% - Акцент1" xfId="230" builtinId="30" hidden="1"/>
    <cellStyle name="20% - Акцент1" xfId="248" builtinId="30" hidden="1"/>
    <cellStyle name="20% - Акцент1" xfId="266" builtinId="30" hidden="1"/>
    <cellStyle name="20% - Акцент1" xfId="284" builtinId="30" hidden="1"/>
    <cellStyle name="20% - Акцент1" xfId="302" builtinId="30" hidden="1"/>
    <cellStyle name="20% - Акцент1" xfId="320" builtinId="30" hidden="1"/>
    <cellStyle name="20% - Акцент1" xfId="338" builtinId="30" hidden="1"/>
    <cellStyle name="20% — акцент1" xfId="1"/>
    <cellStyle name="20% — акцент1 2" xfId="100"/>
    <cellStyle name="20% - Акцент2" xfId="23" builtinId="34" hidden="1"/>
    <cellStyle name="20% - Акцент2" xfId="41" builtinId="34" hidden="1"/>
    <cellStyle name="20% - Акцент2" xfId="59" builtinId="34" hidden="1"/>
    <cellStyle name="20% - Акцент2" xfId="77" builtinId="34" hidden="1"/>
    <cellStyle name="20% - Акцент2" xfId="104" builtinId="34" hidden="1"/>
    <cellStyle name="20% - Акцент2" xfId="125" builtinId="34" hidden="1"/>
    <cellStyle name="20% - Акцент2" xfId="143" builtinId="34" hidden="1"/>
    <cellStyle name="20% - Акцент2" xfId="161" builtinId="34" hidden="1"/>
    <cellStyle name="20% - Акцент2" xfId="179" builtinId="34" hidden="1"/>
    <cellStyle name="20% - Акцент2" xfId="197" builtinId="34" hidden="1"/>
    <cellStyle name="20% - Акцент2" xfId="215" builtinId="34" hidden="1"/>
    <cellStyle name="20% - Акцент2" xfId="233" builtinId="34" hidden="1"/>
    <cellStyle name="20% - Акцент2" xfId="251" builtinId="34" hidden="1"/>
    <cellStyle name="20% - Акцент2" xfId="269" builtinId="34" hidden="1"/>
    <cellStyle name="20% - Акцент2" xfId="287" builtinId="34" hidden="1"/>
    <cellStyle name="20% - Акцент2" xfId="305" builtinId="34" hidden="1"/>
    <cellStyle name="20% - Акцент2" xfId="323" builtinId="34" hidden="1"/>
    <cellStyle name="20% - Акцент2" xfId="341" builtinId="34" hidden="1"/>
    <cellStyle name="20% — акцент2" xfId="2"/>
    <cellStyle name="20% — акцент2 2" xfId="99"/>
    <cellStyle name="20% - Акцент3" xfId="26" builtinId="38" hidden="1"/>
    <cellStyle name="20% - Акцент3" xfId="44" builtinId="38" hidden="1"/>
    <cellStyle name="20% - Акцент3" xfId="62" builtinId="38" hidden="1"/>
    <cellStyle name="20% - Акцент3" xfId="80" builtinId="38" hidden="1"/>
    <cellStyle name="20% - Акцент3" xfId="107" builtinId="38" hidden="1"/>
    <cellStyle name="20% - Акцент3" xfId="128" builtinId="38" hidden="1"/>
    <cellStyle name="20% - Акцент3" xfId="146" builtinId="38" hidden="1"/>
    <cellStyle name="20% - Акцент3" xfId="164" builtinId="38" hidden="1"/>
    <cellStyle name="20% - Акцент3" xfId="182" builtinId="38" hidden="1"/>
    <cellStyle name="20% - Акцент3" xfId="200" builtinId="38" hidden="1"/>
    <cellStyle name="20% - Акцент3" xfId="218" builtinId="38" hidden="1"/>
    <cellStyle name="20% - Акцент3" xfId="236" builtinId="38" hidden="1"/>
    <cellStyle name="20% - Акцент3" xfId="254" builtinId="38" hidden="1"/>
    <cellStyle name="20% - Акцент3" xfId="272" builtinId="38" hidden="1"/>
    <cellStyle name="20% - Акцент3" xfId="290" builtinId="38" hidden="1"/>
    <cellStyle name="20% - Акцент3" xfId="308" builtinId="38" hidden="1"/>
    <cellStyle name="20% - Акцент3" xfId="326" builtinId="38" hidden="1"/>
    <cellStyle name="20% - Акцент3" xfId="344" builtinId="38" hidden="1"/>
    <cellStyle name="20% — акцент3" xfId="3"/>
    <cellStyle name="20% — акцент3 2" xfId="98"/>
    <cellStyle name="20% - Акцент4" xfId="29" builtinId="42" hidden="1"/>
    <cellStyle name="20% - Акцент4" xfId="47" builtinId="42" hidden="1"/>
    <cellStyle name="20% - Акцент4" xfId="65" builtinId="42" hidden="1"/>
    <cellStyle name="20% - Акцент4" xfId="83" builtinId="42" hidden="1"/>
    <cellStyle name="20% - Акцент4" xfId="110" builtinId="42" hidden="1"/>
    <cellStyle name="20% - Акцент4" xfId="131" builtinId="42" hidden="1"/>
    <cellStyle name="20% - Акцент4" xfId="149" builtinId="42" hidden="1"/>
    <cellStyle name="20% - Акцент4" xfId="167" builtinId="42" hidden="1"/>
    <cellStyle name="20% - Акцент4" xfId="185" builtinId="42" hidden="1"/>
    <cellStyle name="20% - Акцент4" xfId="203" builtinId="42" hidden="1"/>
    <cellStyle name="20% - Акцент4" xfId="221" builtinId="42" hidden="1"/>
    <cellStyle name="20% - Акцент4" xfId="239" builtinId="42" hidden="1"/>
    <cellStyle name="20% - Акцент4" xfId="257" builtinId="42" hidden="1"/>
    <cellStyle name="20% - Акцент4" xfId="275" builtinId="42" hidden="1"/>
    <cellStyle name="20% - Акцент4" xfId="293" builtinId="42" hidden="1"/>
    <cellStyle name="20% - Акцент4" xfId="311" builtinId="42" hidden="1"/>
    <cellStyle name="20% - Акцент4" xfId="329" builtinId="42" hidden="1"/>
    <cellStyle name="20% - Акцент4" xfId="347" builtinId="42" hidden="1"/>
    <cellStyle name="20% — акцент4" xfId="4"/>
    <cellStyle name="20% — акцент4 2" xfId="97"/>
    <cellStyle name="20% - Акцент5" xfId="32" builtinId="46" hidden="1"/>
    <cellStyle name="20% - Акцент5" xfId="50" builtinId="46" hidden="1"/>
    <cellStyle name="20% - Акцент5" xfId="68" builtinId="46" hidden="1"/>
    <cellStyle name="20% - Акцент5" xfId="86" builtinId="46" hidden="1"/>
    <cellStyle name="20% - Акцент5" xfId="113" builtinId="46" hidden="1"/>
    <cellStyle name="20% - Акцент5" xfId="134" builtinId="46" hidden="1"/>
    <cellStyle name="20% - Акцент5" xfId="152" builtinId="46" hidden="1"/>
    <cellStyle name="20% - Акцент5" xfId="170" builtinId="46" hidden="1"/>
    <cellStyle name="20% - Акцент5" xfId="188" builtinId="46" hidden="1"/>
    <cellStyle name="20% - Акцент5" xfId="206" builtinId="46" hidden="1"/>
    <cellStyle name="20% - Акцент5" xfId="224" builtinId="46" hidden="1"/>
    <cellStyle name="20% - Акцент5" xfId="242" builtinId="46" hidden="1"/>
    <cellStyle name="20% - Акцент5" xfId="260" builtinId="46" hidden="1"/>
    <cellStyle name="20% - Акцент5" xfId="278" builtinId="46" hidden="1"/>
    <cellStyle name="20% - Акцент5" xfId="296" builtinId="46" hidden="1"/>
    <cellStyle name="20% - Акцент5" xfId="314" builtinId="46" hidden="1"/>
    <cellStyle name="20% - Акцент5" xfId="332" builtinId="46" hidden="1"/>
    <cellStyle name="20% - Акцент5" xfId="350" builtinId="46" hidden="1"/>
    <cellStyle name="20% — акцент5" xfId="5"/>
    <cellStyle name="20% — акцент5 2" xfId="96"/>
    <cellStyle name="20% - Акцент6" xfId="35" builtinId="50" hidden="1"/>
    <cellStyle name="20% - Акцент6" xfId="53" builtinId="50" hidden="1"/>
    <cellStyle name="20% - Акцент6" xfId="71" builtinId="50" hidden="1"/>
    <cellStyle name="20% - Акцент6" xfId="89" builtinId="50" hidden="1"/>
    <cellStyle name="20% - Акцент6" xfId="116" builtinId="50" hidden="1"/>
    <cellStyle name="20% - Акцент6" xfId="137" builtinId="50" hidden="1"/>
    <cellStyle name="20% - Акцент6" xfId="155" builtinId="50" hidden="1"/>
    <cellStyle name="20% - Акцент6" xfId="173" builtinId="50" hidden="1"/>
    <cellStyle name="20% - Акцент6" xfId="191" builtinId="50" hidden="1"/>
    <cellStyle name="20% - Акцент6" xfId="209" builtinId="50" hidden="1"/>
    <cellStyle name="20% - Акцент6" xfId="227" builtinId="50" hidden="1"/>
    <cellStyle name="20% - Акцент6" xfId="245" builtinId="50" hidden="1"/>
    <cellStyle name="20% - Акцент6" xfId="263" builtinId="50" hidden="1"/>
    <cellStyle name="20% - Акцент6" xfId="281" builtinId="50" hidden="1"/>
    <cellStyle name="20% - Акцент6" xfId="299" builtinId="50" hidden="1"/>
    <cellStyle name="20% - Акцент6" xfId="317" builtinId="50" hidden="1"/>
    <cellStyle name="20% - Акцент6" xfId="335" builtinId="50" hidden="1"/>
    <cellStyle name="20% - Акцент6" xfId="353" builtinId="50" hidden="1"/>
    <cellStyle name="20% — акцент6" xfId="6"/>
    <cellStyle name="20% — акцент6 2" xfId="95"/>
    <cellStyle name="40% - Акцент1" xfId="21" builtinId="31" hidden="1"/>
    <cellStyle name="40% - Акцент1" xfId="39" builtinId="31" hidden="1"/>
    <cellStyle name="40% - Акцент1" xfId="57" builtinId="31" hidden="1"/>
    <cellStyle name="40% - Акцент1" xfId="75" builtinId="31" hidden="1"/>
    <cellStyle name="40% - Акцент1" xfId="102" builtinId="31" hidden="1"/>
    <cellStyle name="40% - Акцент1" xfId="123" builtinId="31" hidden="1"/>
    <cellStyle name="40% - Акцент1" xfId="141" builtinId="31" hidden="1"/>
    <cellStyle name="40% - Акцент1" xfId="159" builtinId="31" hidden="1"/>
    <cellStyle name="40% - Акцент1" xfId="177" builtinId="31" hidden="1"/>
    <cellStyle name="40% - Акцент1" xfId="195" builtinId="31" hidden="1"/>
    <cellStyle name="40% - Акцент1" xfId="213" builtinId="31" hidden="1"/>
    <cellStyle name="40% - Акцент1" xfId="231" builtinId="31" hidden="1"/>
    <cellStyle name="40% - Акцент1" xfId="249" builtinId="31" hidden="1"/>
    <cellStyle name="40% - Акцент1" xfId="267" builtinId="31" hidden="1"/>
    <cellStyle name="40% - Акцент1" xfId="285" builtinId="31" hidden="1"/>
    <cellStyle name="40% - Акцент1" xfId="303" builtinId="31" hidden="1"/>
    <cellStyle name="40% - Акцент1" xfId="321" builtinId="31" hidden="1"/>
    <cellStyle name="40% - Акцент1" xfId="339" builtinId="31" hidden="1"/>
    <cellStyle name="40% — акцент1" xfId="7"/>
    <cellStyle name="40% — акцент1 2" xfId="94"/>
    <cellStyle name="40% - Акцент2" xfId="24" builtinId="35" hidden="1"/>
    <cellStyle name="40% - Акцент2" xfId="42" builtinId="35" hidden="1"/>
    <cellStyle name="40% - Акцент2" xfId="60" builtinId="35" hidden="1"/>
    <cellStyle name="40% - Акцент2" xfId="78" builtinId="35" hidden="1"/>
    <cellStyle name="40% - Акцент2" xfId="105" builtinId="35" hidden="1"/>
    <cellStyle name="40% - Акцент2" xfId="126" builtinId="35" hidden="1"/>
    <cellStyle name="40% - Акцент2" xfId="144" builtinId="35" hidden="1"/>
    <cellStyle name="40% - Акцент2" xfId="162" builtinId="35" hidden="1"/>
    <cellStyle name="40% - Акцент2" xfId="180" builtinId="35" hidden="1"/>
    <cellStyle name="40% - Акцент2" xfId="198" builtinId="35" hidden="1"/>
    <cellStyle name="40% - Акцент2" xfId="216" builtinId="35" hidden="1"/>
    <cellStyle name="40% - Акцент2" xfId="234" builtinId="35" hidden="1"/>
    <cellStyle name="40% - Акцент2" xfId="252" builtinId="35" hidden="1"/>
    <cellStyle name="40% - Акцент2" xfId="270" builtinId="35" hidden="1"/>
    <cellStyle name="40% - Акцент2" xfId="288" builtinId="35" hidden="1"/>
    <cellStyle name="40% - Акцент2" xfId="306" builtinId="35" hidden="1"/>
    <cellStyle name="40% - Акцент2" xfId="324" builtinId="35" hidden="1"/>
    <cellStyle name="40% - Акцент2" xfId="342" builtinId="35" hidden="1"/>
    <cellStyle name="40% — акцент2" xfId="8"/>
    <cellStyle name="40% — акцент2 2" xfId="93"/>
    <cellStyle name="40% - Акцент3" xfId="27" builtinId="39" hidden="1"/>
    <cellStyle name="40% - Акцент3" xfId="45" builtinId="39" hidden="1"/>
    <cellStyle name="40% - Акцент3" xfId="63" builtinId="39" hidden="1"/>
    <cellStyle name="40% - Акцент3" xfId="81" builtinId="39" hidden="1"/>
    <cellStyle name="40% - Акцент3" xfId="108" builtinId="39" hidden="1"/>
    <cellStyle name="40% - Акцент3" xfId="129" builtinId="39" hidden="1"/>
    <cellStyle name="40% - Акцент3" xfId="147" builtinId="39" hidden="1"/>
    <cellStyle name="40% - Акцент3" xfId="165" builtinId="39" hidden="1"/>
    <cellStyle name="40% - Акцент3" xfId="183" builtinId="39" hidden="1"/>
    <cellStyle name="40% - Акцент3" xfId="201" builtinId="39" hidden="1"/>
    <cellStyle name="40% - Акцент3" xfId="219" builtinId="39" hidden="1"/>
    <cellStyle name="40% - Акцент3" xfId="237" builtinId="39" hidden="1"/>
    <cellStyle name="40% - Акцент3" xfId="255" builtinId="39" hidden="1"/>
    <cellStyle name="40% - Акцент3" xfId="273" builtinId="39" hidden="1"/>
    <cellStyle name="40% - Акцент3" xfId="291" builtinId="39" hidden="1"/>
    <cellStyle name="40% - Акцент3" xfId="309" builtinId="39" hidden="1"/>
    <cellStyle name="40% - Акцент3" xfId="327" builtinId="39" hidden="1"/>
    <cellStyle name="40% - Акцент3" xfId="345" builtinId="39" hidden="1"/>
    <cellStyle name="40% — акцент3" xfId="9"/>
    <cellStyle name="40% — акцент3 2" xfId="92"/>
    <cellStyle name="40% - Акцент4" xfId="30" builtinId="43" hidden="1"/>
    <cellStyle name="40% - Акцент4" xfId="48" builtinId="43" hidden="1"/>
    <cellStyle name="40% - Акцент4" xfId="66" builtinId="43" hidden="1"/>
    <cellStyle name="40% - Акцент4" xfId="84" builtinId="43" hidden="1"/>
    <cellStyle name="40% - Акцент4" xfId="111" builtinId="43" hidden="1"/>
    <cellStyle name="40% - Акцент4" xfId="132" builtinId="43" hidden="1"/>
    <cellStyle name="40% - Акцент4" xfId="150" builtinId="43" hidden="1"/>
    <cellStyle name="40% - Акцент4" xfId="168" builtinId="43" hidden="1"/>
    <cellStyle name="40% - Акцент4" xfId="186" builtinId="43" hidden="1"/>
    <cellStyle name="40% - Акцент4" xfId="204" builtinId="43" hidden="1"/>
    <cellStyle name="40% - Акцент4" xfId="222" builtinId="43" hidden="1"/>
    <cellStyle name="40% - Акцент4" xfId="240" builtinId="43" hidden="1"/>
    <cellStyle name="40% - Акцент4" xfId="258" builtinId="43" hidden="1"/>
    <cellStyle name="40% - Акцент4" xfId="276" builtinId="43" hidden="1"/>
    <cellStyle name="40% - Акцент4" xfId="294" builtinId="43" hidden="1"/>
    <cellStyle name="40% - Акцент4" xfId="312" builtinId="43" hidden="1"/>
    <cellStyle name="40% - Акцент4" xfId="330" builtinId="43" hidden="1"/>
    <cellStyle name="40% - Акцент4" xfId="348" builtinId="43" hidden="1"/>
    <cellStyle name="40% — акцент4" xfId="10"/>
    <cellStyle name="40% — акцент4 2" xfId="119"/>
    <cellStyle name="40% - Акцент5" xfId="33" builtinId="47" hidden="1"/>
    <cellStyle name="40% - Акцент5" xfId="51" builtinId="47" hidden="1"/>
    <cellStyle name="40% - Акцент5" xfId="69" builtinId="47" hidden="1"/>
    <cellStyle name="40% - Акцент5" xfId="87" builtinId="47" hidden="1"/>
    <cellStyle name="40% - Акцент5" xfId="114" builtinId="47" hidden="1"/>
    <cellStyle name="40% - Акцент5" xfId="135" builtinId="47" hidden="1"/>
    <cellStyle name="40% - Акцент5" xfId="153" builtinId="47" hidden="1"/>
    <cellStyle name="40% - Акцент5" xfId="171" builtinId="47" hidden="1"/>
    <cellStyle name="40% - Акцент5" xfId="189" builtinId="47" hidden="1"/>
    <cellStyle name="40% - Акцент5" xfId="207" builtinId="47" hidden="1"/>
    <cellStyle name="40% - Акцент5" xfId="225" builtinId="47" hidden="1"/>
    <cellStyle name="40% - Акцент5" xfId="243" builtinId="47" hidden="1"/>
    <cellStyle name="40% - Акцент5" xfId="261" builtinId="47" hidden="1"/>
    <cellStyle name="40% - Акцент5" xfId="279" builtinId="47" hidden="1"/>
    <cellStyle name="40% - Акцент5" xfId="297" builtinId="47" hidden="1"/>
    <cellStyle name="40% - Акцент5" xfId="315" builtinId="47" hidden="1"/>
    <cellStyle name="40% - Акцент5" xfId="333" builtinId="47" hidden="1"/>
    <cellStyle name="40% - Акцент5" xfId="351" builtinId="47" hidden="1"/>
    <cellStyle name="40% — акцент5" xfId="11"/>
    <cellStyle name="40% — акцент5 2" xfId="120"/>
    <cellStyle name="40% - Акцент6" xfId="36" builtinId="51" hidden="1"/>
    <cellStyle name="40% - Акцент6" xfId="54" builtinId="51" hidden="1"/>
    <cellStyle name="40% - Акцент6" xfId="72" builtinId="51" hidden="1"/>
    <cellStyle name="40% - Акцент6" xfId="90" builtinId="51" hidden="1"/>
    <cellStyle name="40% - Акцент6" xfId="117" builtinId="51" hidden="1"/>
    <cellStyle name="40% - Акцент6" xfId="138" builtinId="51" hidden="1"/>
    <cellStyle name="40% - Акцент6" xfId="156" builtinId="51" hidden="1"/>
    <cellStyle name="40% - Акцент6" xfId="174" builtinId="51" hidden="1"/>
    <cellStyle name="40% - Акцент6" xfId="192" builtinId="51" hidden="1"/>
    <cellStyle name="40% - Акцент6" xfId="210" builtinId="51" hidden="1"/>
    <cellStyle name="40% - Акцент6" xfId="228" builtinId="51" hidden="1"/>
    <cellStyle name="40% - Акцент6" xfId="246" builtinId="51" hidden="1"/>
    <cellStyle name="40% - Акцент6" xfId="264" builtinId="51" hidden="1"/>
    <cellStyle name="40% - Акцент6" xfId="282" builtinId="51" hidden="1"/>
    <cellStyle name="40% - Акцент6" xfId="300" builtinId="51" hidden="1"/>
    <cellStyle name="40% - Акцент6" xfId="318" builtinId="51" hidden="1"/>
    <cellStyle name="40% - Акцент6" xfId="336" builtinId="51" hidden="1"/>
    <cellStyle name="40% - Акцент6" xfId="354" builtinId="51" hidden="1"/>
    <cellStyle name="40% — акцент6" xfId="12"/>
    <cellStyle name="40% — акцент6 2" xfId="121"/>
    <cellStyle name="60% - Акцент1" xfId="22" builtinId="32" hidden="1"/>
    <cellStyle name="60% - Акцент1" xfId="40" builtinId="32" hidden="1"/>
    <cellStyle name="60% - Акцент1" xfId="58" builtinId="32" hidden="1"/>
    <cellStyle name="60% - Акцент1" xfId="76" builtinId="32" hidden="1"/>
    <cellStyle name="60% - Акцент1" xfId="103" builtinId="32" hidden="1"/>
    <cellStyle name="60% - Акцент1" xfId="124" builtinId="32" hidden="1"/>
    <cellStyle name="60% - Акцент1" xfId="142" builtinId="32" hidden="1"/>
    <cellStyle name="60% - Акцент1" xfId="160" builtinId="32" hidden="1"/>
    <cellStyle name="60% - Акцент1" xfId="178" builtinId="32" hidden="1"/>
    <cellStyle name="60% - Акцент1" xfId="196" builtinId="32" hidden="1"/>
    <cellStyle name="60% - Акцент1" xfId="214" builtinId="32" hidden="1"/>
    <cellStyle name="60% - Акцент1" xfId="232" builtinId="32" hidden="1"/>
    <cellStyle name="60% - Акцент1" xfId="250" builtinId="32" hidden="1"/>
    <cellStyle name="60% - Акцент1" xfId="268" builtinId="32" hidden="1"/>
    <cellStyle name="60% - Акцент1" xfId="286" builtinId="32" hidden="1"/>
    <cellStyle name="60% - Акцент1" xfId="304" builtinId="32" hidden="1"/>
    <cellStyle name="60% - Акцент1" xfId="322" builtinId="32" hidden="1"/>
    <cellStyle name="60% - Акцент1" xfId="340" builtinId="32" hidden="1"/>
    <cellStyle name="60% — акцент1" xfId="13"/>
    <cellStyle name="60% - Акцент2" xfId="25" builtinId="36" hidden="1"/>
    <cellStyle name="60% - Акцент2" xfId="43" builtinId="36" hidden="1"/>
    <cellStyle name="60% - Акцент2" xfId="61" builtinId="36" hidden="1"/>
    <cellStyle name="60% - Акцент2" xfId="79" builtinId="36" hidden="1"/>
    <cellStyle name="60% - Акцент2" xfId="106" builtinId="36" hidden="1"/>
    <cellStyle name="60% - Акцент2" xfId="127" builtinId="36" hidden="1"/>
    <cellStyle name="60% - Акцент2" xfId="145" builtinId="36" hidden="1"/>
    <cellStyle name="60% - Акцент2" xfId="163" builtinId="36" hidden="1"/>
    <cellStyle name="60% - Акцент2" xfId="181" builtinId="36" hidden="1"/>
    <cellStyle name="60% - Акцент2" xfId="199" builtinId="36" hidden="1"/>
    <cellStyle name="60% - Акцент2" xfId="217" builtinId="36" hidden="1"/>
    <cellStyle name="60% - Акцент2" xfId="235" builtinId="36" hidden="1"/>
    <cellStyle name="60% - Акцент2" xfId="253" builtinId="36" hidden="1"/>
    <cellStyle name="60% - Акцент2" xfId="271" builtinId="36" hidden="1"/>
    <cellStyle name="60% - Акцент2" xfId="289" builtinId="36" hidden="1"/>
    <cellStyle name="60% - Акцент2" xfId="307" builtinId="36" hidden="1"/>
    <cellStyle name="60% - Акцент2" xfId="325" builtinId="36" hidden="1"/>
    <cellStyle name="60% - Акцент2" xfId="343" builtinId="36" hidden="1"/>
    <cellStyle name="60% — акцент2" xfId="14"/>
    <cellStyle name="60% - Акцент3" xfId="28" builtinId="40" hidden="1"/>
    <cellStyle name="60% - Акцент3" xfId="46" builtinId="40" hidden="1"/>
    <cellStyle name="60% - Акцент3" xfId="64" builtinId="40" hidden="1"/>
    <cellStyle name="60% - Акцент3" xfId="82" builtinId="40" hidden="1"/>
    <cellStyle name="60% - Акцент3" xfId="109" builtinId="40" hidden="1"/>
    <cellStyle name="60% - Акцент3" xfId="130" builtinId="40" hidden="1"/>
    <cellStyle name="60% - Акцент3" xfId="148" builtinId="40" hidden="1"/>
    <cellStyle name="60% - Акцент3" xfId="166" builtinId="40" hidden="1"/>
    <cellStyle name="60% - Акцент3" xfId="184" builtinId="40" hidden="1"/>
    <cellStyle name="60% - Акцент3" xfId="202" builtinId="40" hidden="1"/>
    <cellStyle name="60% - Акцент3" xfId="220" builtinId="40" hidden="1"/>
    <cellStyle name="60% - Акцент3" xfId="238" builtinId="40" hidden="1"/>
    <cellStyle name="60% - Акцент3" xfId="256" builtinId="40" hidden="1"/>
    <cellStyle name="60% - Акцент3" xfId="274" builtinId="40" hidden="1"/>
    <cellStyle name="60% - Акцент3" xfId="292" builtinId="40" hidden="1"/>
    <cellStyle name="60% - Акцент3" xfId="310" builtinId="40" hidden="1"/>
    <cellStyle name="60% - Акцент3" xfId="328" builtinId="40" hidden="1"/>
    <cellStyle name="60% - Акцент3" xfId="346" builtinId="40" hidden="1"/>
    <cellStyle name="60% — акцент3" xfId="15"/>
    <cellStyle name="60% - Акцент4" xfId="31" builtinId="44" hidden="1"/>
    <cellStyle name="60% - Акцент4" xfId="49" builtinId="44" hidden="1"/>
    <cellStyle name="60% - Акцент4" xfId="67" builtinId="44" hidden="1"/>
    <cellStyle name="60% - Акцент4" xfId="85" builtinId="44" hidden="1"/>
    <cellStyle name="60% - Акцент4" xfId="112" builtinId="44" hidden="1"/>
    <cellStyle name="60% - Акцент4" xfId="133" builtinId="44" hidden="1"/>
    <cellStyle name="60% - Акцент4" xfId="151" builtinId="44" hidden="1"/>
    <cellStyle name="60% - Акцент4" xfId="169" builtinId="44" hidden="1"/>
    <cellStyle name="60% - Акцент4" xfId="187" builtinId="44" hidden="1"/>
    <cellStyle name="60% - Акцент4" xfId="205" builtinId="44" hidden="1"/>
    <cellStyle name="60% - Акцент4" xfId="223" builtinId="44" hidden="1"/>
    <cellStyle name="60% - Акцент4" xfId="241" builtinId="44" hidden="1"/>
    <cellStyle name="60% - Акцент4" xfId="259" builtinId="44" hidden="1"/>
    <cellStyle name="60% - Акцент4" xfId="277" builtinId="44" hidden="1"/>
    <cellStyle name="60% - Акцент4" xfId="295" builtinId="44" hidden="1"/>
    <cellStyle name="60% - Акцент4" xfId="313" builtinId="44" hidden="1"/>
    <cellStyle name="60% - Акцент4" xfId="331" builtinId="44" hidden="1"/>
    <cellStyle name="60% - Акцент4" xfId="349" builtinId="44" hidden="1"/>
    <cellStyle name="60% — акцент4" xfId="16"/>
    <cellStyle name="60% - Акцент5" xfId="34" builtinId="48" hidden="1"/>
    <cellStyle name="60% - Акцент5" xfId="52" builtinId="48" hidden="1"/>
    <cellStyle name="60% - Акцент5" xfId="70" builtinId="48" hidden="1"/>
    <cellStyle name="60% - Акцент5" xfId="88" builtinId="48" hidden="1"/>
    <cellStyle name="60% - Акцент5" xfId="115" builtinId="48" hidden="1"/>
    <cellStyle name="60% - Акцент5" xfId="136" builtinId="48" hidden="1"/>
    <cellStyle name="60% - Акцент5" xfId="154" builtinId="48" hidden="1"/>
    <cellStyle name="60% - Акцент5" xfId="172" builtinId="48" hidden="1"/>
    <cellStyle name="60% - Акцент5" xfId="190" builtinId="48" hidden="1"/>
    <cellStyle name="60% - Акцент5" xfId="208" builtinId="48" hidden="1"/>
    <cellStyle name="60% - Акцент5" xfId="226" builtinId="48" hidden="1"/>
    <cellStyle name="60% - Акцент5" xfId="244" builtinId="48" hidden="1"/>
    <cellStyle name="60% - Акцент5" xfId="262" builtinId="48" hidden="1"/>
    <cellStyle name="60% - Акцент5" xfId="280" builtinId="48" hidden="1"/>
    <cellStyle name="60% - Акцент5" xfId="298" builtinId="48" hidden="1"/>
    <cellStyle name="60% - Акцент5" xfId="316" builtinId="48" hidden="1"/>
    <cellStyle name="60% - Акцент5" xfId="334" builtinId="48" hidden="1"/>
    <cellStyle name="60% - Акцент5" xfId="352" builtinId="48" hidden="1"/>
    <cellStyle name="60% — акцент5" xfId="17"/>
    <cellStyle name="60% - Акцент6" xfId="37" builtinId="52" hidden="1"/>
    <cellStyle name="60% - Акцент6" xfId="55" builtinId="52" hidden="1"/>
    <cellStyle name="60% - Акцент6" xfId="73" builtinId="52" hidden="1"/>
    <cellStyle name="60% - Акцент6" xfId="91" builtinId="52" hidden="1"/>
    <cellStyle name="60% - Акцент6" xfId="118" builtinId="52" hidden="1"/>
    <cellStyle name="60% - Акцент6" xfId="139" builtinId="52" hidden="1"/>
    <cellStyle name="60% - Акцент6" xfId="157" builtinId="52" hidden="1"/>
    <cellStyle name="60% - Акцент6" xfId="175" builtinId="52" hidden="1"/>
    <cellStyle name="60% - Акцент6" xfId="193" builtinId="52" hidden="1"/>
    <cellStyle name="60% - Акцент6" xfId="211" builtinId="52" hidden="1"/>
    <cellStyle name="60% - Акцент6" xfId="229" builtinId="52" hidden="1"/>
    <cellStyle name="60% - Акцент6" xfId="247" builtinId="52" hidden="1"/>
    <cellStyle name="60% - Акцент6" xfId="265" builtinId="52" hidden="1"/>
    <cellStyle name="60% - Акцент6" xfId="283" builtinId="52" hidden="1"/>
    <cellStyle name="60% - Акцент6" xfId="301" builtinId="52" hidden="1"/>
    <cellStyle name="60% - Акцент6" xfId="319" builtinId="52" hidden="1"/>
    <cellStyle name="60% - Акцент6" xfId="337" builtinId="52" hidden="1"/>
    <cellStyle name="60% - Акцент6" xfId="355" builtinId="52" hidden="1"/>
    <cellStyle name="60% — акцент6" xfId="18"/>
    <cellStyle name="Гиперссылка" xfId="357" builtinId="8"/>
    <cellStyle name="Денежный" xfId="358" builtinId="4"/>
    <cellStyle name="Обычный" xfId="0" builtinId="0"/>
    <cellStyle name="Обычный 2" xfId="19"/>
    <cellStyle name="Обычный 3" xfId="356"/>
    <cellStyle name="Обычный 4" xfId="359"/>
  </cellStyles>
  <dxfs count="0"/>
  <tableStyles count="0" defaultTableStyle="TableStyleMedium9" defaultPivotStyle="PivotStyleLight16"/>
  <colors>
    <mruColors>
      <color rgb="FFFFFF99"/>
      <color rgb="FFFFCCFF"/>
      <color rgb="FFFFFFCC"/>
      <color rgb="FFFFCCCC"/>
      <color rgb="FFCCFFFF"/>
      <color rgb="FFFFFF66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 enableFormatConditionsCalculation="0">
    <tabColor indexed="33"/>
    <pageSetUpPr fitToPage="1"/>
  </sheetPr>
  <dimension ref="A1:HP45"/>
  <sheetViews>
    <sheetView view="pageBreakPreview" zoomScale="55" zoomScaleNormal="40" zoomScaleSheetLayoutView="55" workbookViewId="0">
      <pane xSplit="2" ySplit="8" topLeftCell="C9" activePane="bottomRight" state="frozen"/>
      <selection pane="topRight" activeCell="C1" sqref="C1"/>
      <selection pane="bottomLeft" activeCell="A7" sqref="A7"/>
      <selection pane="bottomRight" activeCell="E40" sqref="E40"/>
    </sheetView>
  </sheetViews>
  <sheetFormatPr defaultColWidth="8.85546875" defaultRowHeight="16.5"/>
  <cols>
    <col min="1" max="1" width="6" style="93" customWidth="1"/>
    <col min="2" max="2" width="44.7109375" style="20" customWidth="1"/>
    <col min="3" max="3" width="24.42578125" style="17" customWidth="1"/>
    <col min="4" max="5" width="24.42578125" style="43" customWidth="1"/>
    <col min="6" max="6" width="20.5703125" style="17" customWidth="1"/>
    <col min="7" max="7" width="15.28515625" style="17" customWidth="1"/>
    <col min="8" max="8" width="32.140625" style="17" customWidth="1"/>
    <col min="9" max="9" width="17.140625" style="14" customWidth="1"/>
    <col min="10" max="10" width="28.85546875" style="17" customWidth="1"/>
    <col min="11" max="11" width="23.7109375" style="13" customWidth="1"/>
    <col min="12" max="12" width="20.5703125" style="13" customWidth="1"/>
    <col min="13" max="13" width="28.5703125" style="125" customWidth="1"/>
    <col min="14" max="14" width="25.42578125" style="125" customWidth="1"/>
    <col min="15" max="15" width="17.28515625" style="13" customWidth="1"/>
    <col min="16" max="16" width="17.140625" style="42" customWidth="1"/>
    <col min="17" max="17" width="16.5703125" style="13" customWidth="1"/>
    <col min="18" max="18" width="28.28515625" style="13" customWidth="1"/>
    <col min="19" max="19" width="30.7109375" style="13" customWidth="1"/>
    <col min="20" max="20" width="28.7109375" style="42" customWidth="1"/>
    <col min="21" max="21" width="27" style="13" customWidth="1"/>
    <col min="22" max="22" width="21.42578125" style="125" customWidth="1"/>
    <col min="23" max="23" width="20.42578125" style="125" customWidth="1"/>
    <col min="24" max="24" width="18.140625" style="125" customWidth="1"/>
    <col min="25" max="25" width="23.140625" style="125" customWidth="1"/>
    <col min="26" max="26" width="22.28515625" style="125" customWidth="1"/>
    <col min="27" max="27" width="17.5703125" style="125" customWidth="1"/>
    <col min="28" max="28" width="17.28515625" style="125" customWidth="1"/>
    <col min="29" max="29" width="30.5703125" style="125" customWidth="1"/>
    <col min="30" max="30" width="18.85546875" style="125" customWidth="1"/>
    <col min="31" max="33" width="22.5703125" style="125" customWidth="1"/>
    <col min="34" max="34" width="27" style="125" customWidth="1"/>
    <col min="35" max="35" width="26.28515625" style="125" customWidth="1"/>
    <col min="36" max="39" width="22.5703125" style="125" customWidth="1"/>
    <col min="40" max="43" width="26.42578125" style="125" customWidth="1"/>
    <col min="44" max="44" width="13.85546875" style="13" customWidth="1"/>
    <col min="45" max="45" width="18" style="59" customWidth="1"/>
    <col min="46" max="46" width="15" style="13" customWidth="1"/>
    <col min="47" max="47" width="15" style="125" customWidth="1"/>
    <col min="48" max="48" width="16.85546875" style="13" customWidth="1"/>
    <col min="49" max="49" width="19.140625" style="13" customWidth="1"/>
    <col min="50" max="51" width="16.85546875" style="59" customWidth="1"/>
    <col min="52" max="52" width="20" style="125" customWidth="1"/>
    <col min="53" max="53" width="19.7109375" style="59" customWidth="1"/>
    <col min="54" max="55" width="18.5703125" style="59" customWidth="1"/>
    <col min="56" max="57" width="26" style="22" customWidth="1"/>
    <col min="58" max="58" width="37" style="21" customWidth="1"/>
    <col min="59" max="59" width="24.28515625" style="20" customWidth="1"/>
    <col min="60" max="60" width="24" style="20" customWidth="1"/>
    <col min="61" max="61" width="38.28515625" style="13" customWidth="1"/>
    <col min="62" max="62" width="34.85546875" style="20" customWidth="1"/>
    <col min="63" max="64" width="26" style="20" customWidth="1"/>
    <col min="65" max="65" width="15.42578125" style="20" customWidth="1"/>
    <col min="66" max="66" width="16.7109375" style="20" customWidth="1"/>
    <col min="67" max="67" width="18.85546875" style="20" customWidth="1"/>
    <col min="68" max="68" width="23.42578125" style="20" customWidth="1"/>
    <col min="69" max="69" width="20.5703125" style="20" customWidth="1"/>
    <col min="70" max="70" width="17.140625" style="20" customWidth="1"/>
    <col min="71" max="71" width="12.28515625" style="20" customWidth="1"/>
    <col min="72" max="72" width="11.42578125" style="20" customWidth="1"/>
    <col min="73" max="73" width="18.140625" style="20" customWidth="1"/>
    <col min="74" max="74" width="20.28515625" style="20" customWidth="1"/>
    <col min="75" max="75" width="25.140625" style="20" customWidth="1"/>
    <col min="76" max="77" width="19.5703125" style="20" customWidth="1"/>
    <col min="78" max="78" width="20.28515625" style="20" customWidth="1"/>
    <col min="79" max="79" width="21.42578125" style="20" customWidth="1"/>
    <col min="80" max="80" width="21.7109375" style="51" customWidth="1"/>
    <col min="81" max="81" width="21.28515625" style="51" customWidth="1"/>
    <col min="82" max="85" width="24.7109375" style="51" customWidth="1"/>
    <col min="86" max="86" width="21.28515625" style="51" customWidth="1"/>
    <col min="87" max="87" width="22.140625" style="51" customWidth="1"/>
    <col min="88" max="88" width="27" style="51" customWidth="1"/>
    <col min="89" max="89" width="21.5703125" style="17" customWidth="1"/>
    <col min="90" max="90" width="22.7109375" style="17" customWidth="1"/>
    <col min="91" max="91" width="18.28515625" style="17" customWidth="1"/>
    <col min="92" max="92" width="34.140625" style="21" customWidth="1"/>
    <col min="93" max="93" width="31.42578125" style="21" customWidth="1"/>
    <col min="94" max="94" width="22.42578125" style="21" customWidth="1"/>
    <col min="95" max="95" width="23.28515625" style="21" customWidth="1"/>
    <col min="96" max="96" width="25.28515625" style="21" customWidth="1"/>
    <col min="97" max="97" width="20.42578125" style="21" customWidth="1"/>
    <col min="98" max="98" width="22.85546875" style="21" customWidth="1"/>
    <col min="99" max="99" width="21.5703125" style="21" customWidth="1"/>
    <col min="100" max="100" width="25.85546875" style="21" customWidth="1"/>
    <col min="101" max="101" width="23.7109375" style="20" customWidth="1"/>
    <col min="102" max="102" width="19.7109375" style="20" customWidth="1"/>
    <col min="103" max="103" width="30.42578125" style="20" customWidth="1"/>
    <col min="104" max="106" width="28.140625" style="20" customWidth="1"/>
    <col min="107" max="107" width="21.85546875" style="20" customWidth="1"/>
    <col min="108" max="108" width="26.7109375" style="20" customWidth="1"/>
    <col min="109" max="109" width="22.28515625" style="20" customWidth="1"/>
    <col min="110" max="110" width="23.7109375" style="20" customWidth="1"/>
    <col min="111" max="111" width="23.140625" style="20" customWidth="1"/>
    <col min="112" max="115" width="27.28515625" style="20" customWidth="1"/>
    <col min="116" max="116" width="15.28515625" style="20" customWidth="1"/>
    <col min="117" max="117" width="20.28515625" style="20" customWidth="1"/>
    <col min="118" max="118" width="23.140625" style="20" customWidth="1"/>
    <col min="119" max="119" width="24.5703125" style="20" customWidth="1"/>
    <col min="120" max="120" width="20" style="20" customWidth="1"/>
    <col min="121" max="121" width="21.140625" style="20" customWidth="1"/>
    <col min="122" max="123" width="20.7109375" style="20" customWidth="1"/>
    <col min="124" max="124" width="22.7109375" style="20" customWidth="1"/>
    <col min="125" max="125" width="19.42578125" style="20" customWidth="1"/>
    <col min="126" max="126" width="29.85546875" style="20" customWidth="1"/>
    <col min="127" max="127" width="23" style="20" customWidth="1"/>
    <col min="128" max="128" width="25.140625" style="42" customWidth="1"/>
    <col min="129" max="129" width="25.85546875" style="42" customWidth="1"/>
    <col min="130" max="130" width="27.28515625" style="20" customWidth="1"/>
    <col min="131" max="131" width="28.28515625" style="20" customWidth="1"/>
    <col min="132" max="132" width="35.42578125" style="20" customWidth="1"/>
    <col min="133" max="133" width="29.85546875" style="20" customWidth="1"/>
    <col min="134" max="134" width="39" style="20" customWidth="1"/>
    <col min="135" max="135" width="28.140625" style="20" customWidth="1"/>
    <col min="136" max="136" width="32.42578125" style="17" customWidth="1"/>
    <col min="137" max="137" width="20.5703125" style="43" customWidth="1"/>
    <col min="138" max="138" width="28.5703125" style="20" customWidth="1"/>
    <col min="139" max="139" width="24.28515625" style="20" customWidth="1"/>
    <col min="140" max="140" width="17.42578125" style="20" customWidth="1"/>
    <col min="141" max="141" width="34.85546875" style="20" customWidth="1"/>
    <col min="142" max="142" width="26.28515625" style="20" customWidth="1"/>
    <col min="143" max="143" width="26.5703125" style="20" customWidth="1"/>
    <col min="144" max="144" width="21.7109375" style="20" customWidth="1"/>
    <col min="145" max="145" width="29.42578125" style="20" customWidth="1"/>
    <col min="146" max="146" width="30.28515625" style="20" customWidth="1"/>
    <col min="147" max="147" width="35.5703125" style="20" customWidth="1"/>
    <col min="148" max="148" width="33" style="20" customWidth="1"/>
    <col min="149" max="149" width="24.5703125" style="20" customWidth="1"/>
    <col min="150" max="150" width="20.28515625" style="20" customWidth="1"/>
    <col min="151" max="152" width="19.7109375" style="20" customWidth="1"/>
    <col min="153" max="154" width="21.7109375" style="20" customWidth="1"/>
    <col min="155" max="155" width="21" style="20" customWidth="1"/>
    <col min="156" max="156" width="15.85546875" style="20" customWidth="1"/>
    <col min="157" max="157" width="18.140625" style="20" customWidth="1"/>
    <col min="158" max="158" width="15.85546875" style="20" customWidth="1"/>
    <col min="159" max="160" width="23.42578125" style="20" customWidth="1"/>
    <col min="161" max="161" width="20.7109375" style="20" customWidth="1"/>
    <col min="162" max="162" width="15.85546875" style="20" customWidth="1"/>
    <col min="163" max="163" width="20.28515625" style="20" customWidth="1"/>
    <col min="164" max="164" width="23.140625" style="20" customWidth="1"/>
    <col min="165" max="165" width="17.5703125" style="20" customWidth="1"/>
    <col min="166" max="166" width="27.42578125" style="23" customWidth="1"/>
    <col min="167" max="167" width="24" style="20" customWidth="1"/>
    <col min="168" max="168" width="20.42578125" style="20" customWidth="1"/>
    <col min="169" max="169" width="33.140625" style="20" customWidth="1"/>
    <col min="170" max="170" width="27.140625" style="20" customWidth="1"/>
    <col min="171" max="171" width="20.7109375" style="20" customWidth="1"/>
    <col min="172" max="172" width="29.28515625" style="20" customWidth="1"/>
    <col min="173" max="173" width="13.140625" style="20" customWidth="1"/>
    <col min="174" max="174" width="14.42578125" style="20" customWidth="1"/>
    <col min="175" max="175" width="22.28515625" style="20" customWidth="1"/>
    <col min="176" max="176" width="16.85546875" style="20" customWidth="1"/>
    <col min="177" max="177" width="16.7109375" style="20" customWidth="1"/>
    <col min="178" max="178" width="18.28515625" style="20" customWidth="1"/>
    <col min="179" max="179" width="14.28515625" style="20" customWidth="1"/>
    <col min="180" max="180" width="16.5703125" style="20" customWidth="1"/>
    <col min="181" max="181" width="13.5703125" style="20" customWidth="1"/>
    <col min="182" max="182" width="18.5703125" style="20" customWidth="1"/>
    <col min="183" max="183" width="19.140625" style="20" customWidth="1"/>
    <col min="184" max="184" width="18.85546875" style="20" customWidth="1"/>
    <col min="185" max="185" width="21.140625" style="20" customWidth="1"/>
    <col min="186" max="186" width="21.7109375" style="20" customWidth="1"/>
    <col min="187" max="187" width="21.140625" style="20" customWidth="1"/>
    <col min="188" max="188" width="16.85546875" style="20" customWidth="1"/>
    <col min="189" max="189" width="24.42578125" style="20" customWidth="1"/>
    <col min="190" max="193" width="22.42578125" style="20" customWidth="1"/>
    <col min="194" max="194" width="24.42578125" style="20" customWidth="1"/>
    <col min="195" max="195" width="30" style="20" customWidth="1"/>
    <col min="196" max="196" width="28.28515625" style="20" customWidth="1"/>
    <col min="197" max="201" width="24.42578125" style="20" customWidth="1"/>
    <col min="202" max="202" width="32.7109375" style="20" customWidth="1"/>
    <col min="203" max="203" width="33" style="20" customWidth="1"/>
    <col min="204" max="204" width="18.5703125" style="20" customWidth="1"/>
    <col min="205" max="205" width="22.140625" style="20" customWidth="1"/>
    <col min="206" max="206" width="38.5703125" style="20" customWidth="1"/>
    <col min="207" max="207" width="20.5703125" style="20" customWidth="1"/>
    <col min="208" max="208" width="36" style="20" customWidth="1"/>
    <col min="209" max="209" width="20.85546875" style="20" customWidth="1"/>
    <col min="210" max="210" width="17.140625" style="20" customWidth="1"/>
    <col min="211" max="211" width="28.140625" style="20" customWidth="1"/>
    <col min="212" max="212" width="36.7109375" style="20" customWidth="1"/>
    <col min="213" max="213" width="24.28515625" style="43" customWidth="1"/>
    <col min="214" max="216" width="24.28515625" style="14" customWidth="1"/>
    <col min="217" max="217" width="29.7109375" style="43" customWidth="1"/>
    <col min="218" max="218" width="16.7109375" style="20" customWidth="1"/>
    <col min="219" max="219" width="28.7109375" style="20" customWidth="1"/>
    <col min="220" max="220" width="22.42578125" style="20" customWidth="1"/>
    <col min="221" max="221" width="19.5703125" style="17" customWidth="1"/>
    <col min="222" max="222" width="32.140625" style="17" customWidth="1"/>
    <col min="223" max="223" width="19.140625" style="17" customWidth="1"/>
    <col min="224" max="224" width="8.85546875" style="20" customWidth="1"/>
    <col min="225" max="16384" width="8.85546875" style="20"/>
  </cols>
  <sheetData>
    <row r="1" spans="1:223">
      <c r="A1" s="92"/>
      <c r="B1" s="125"/>
      <c r="BD1" s="15"/>
      <c r="BE1" s="15"/>
      <c r="BF1" s="13"/>
      <c r="CM1" s="14"/>
      <c r="CN1" s="13"/>
      <c r="CO1" s="125"/>
      <c r="CP1" s="125"/>
      <c r="CQ1" s="125"/>
      <c r="CR1" s="125"/>
      <c r="CS1" s="125"/>
      <c r="CT1" s="125"/>
      <c r="CU1" s="125"/>
      <c r="CV1" s="13"/>
      <c r="FJ1" s="13"/>
    </row>
    <row r="2" spans="1:223" s="13" customFormat="1" ht="27.6" customHeight="1">
      <c r="A2" s="92"/>
      <c r="B2" s="125"/>
      <c r="C2" s="511" t="s">
        <v>400</v>
      </c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42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S2" s="59"/>
      <c r="AU2" s="125"/>
      <c r="AX2" s="59"/>
      <c r="AY2" s="59"/>
      <c r="AZ2" s="125"/>
      <c r="BA2" s="59"/>
      <c r="BB2" s="59"/>
      <c r="BC2" s="59"/>
      <c r="BD2" s="15"/>
      <c r="BE2" s="15"/>
      <c r="BI2" s="11"/>
      <c r="BJ2" s="11"/>
      <c r="BK2" s="11"/>
      <c r="BL2" s="11"/>
      <c r="BM2" s="28"/>
      <c r="BN2" s="28"/>
      <c r="BO2" s="11"/>
      <c r="BP2" s="11"/>
      <c r="BQ2" s="11"/>
      <c r="BR2" s="11"/>
      <c r="BS2" s="11"/>
      <c r="BT2" s="11"/>
      <c r="BU2" s="28"/>
      <c r="BV2" s="28"/>
      <c r="BW2" s="28"/>
      <c r="BX2" s="28"/>
      <c r="BY2" s="28"/>
      <c r="BZ2" s="28"/>
      <c r="CA2" s="28"/>
      <c r="CB2" s="52"/>
      <c r="CC2" s="52"/>
      <c r="CD2" s="52"/>
      <c r="CE2" s="52"/>
      <c r="CF2" s="52"/>
      <c r="CG2" s="52"/>
      <c r="CH2" s="52"/>
      <c r="CI2" s="52"/>
      <c r="CJ2" s="52"/>
      <c r="CK2" s="14"/>
      <c r="CL2" s="14"/>
      <c r="CM2" s="14"/>
      <c r="CO2" s="125"/>
      <c r="CP2" s="125"/>
      <c r="CQ2" s="125"/>
      <c r="CR2" s="125"/>
      <c r="CS2" s="125"/>
      <c r="CT2" s="125"/>
      <c r="CU2" s="125"/>
      <c r="CW2" s="11"/>
      <c r="CX2" s="27"/>
      <c r="CY2" s="28"/>
      <c r="CZ2" s="28"/>
      <c r="DA2" s="28"/>
      <c r="DB2" s="28"/>
      <c r="DC2" s="28"/>
      <c r="DD2" s="12"/>
      <c r="DE2" s="11"/>
      <c r="DF2" s="12"/>
      <c r="DG2" s="27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7"/>
      <c r="DU2" s="27"/>
      <c r="DV2" s="28"/>
      <c r="DW2" s="28"/>
      <c r="DX2" s="28"/>
      <c r="DY2" s="28"/>
      <c r="DZ2" s="27"/>
      <c r="EA2" s="27"/>
      <c r="EB2" s="27"/>
      <c r="EC2" s="12"/>
      <c r="ED2" s="27"/>
      <c r="EE2" s="27"/>
      <c r="EF2" s="31"/>
      <c r="EG2" s="44"/>
      <c r="EH2" s="12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12"/>
      <c r="EV2" s="28"/>
      <c r="EW2" s="12"/>
      <c r="EX2" s="28"/>
      <c r="EY2" s="27"/>
      <c r="EZ2" s="27"/>
      <c r="FA2" s="28"/>
      <c r="FB2" s="28"/>
      <c r="FC2" s="28"/>
      <c r="FD2" s="28"/>
      <c r="FE2" s="28"/>
      <c r="FF2" s="28"/>
      <c r="FG2" s="28"/>
      <c r="FH2" s="28"/>
      <c r="FI2" s="28"/>
      <c r="FP2" s="42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W2" s="42"/>
      <c r="GY2" s="42"/>
      <c r="GZ2" s="42"/>
      <c r="HD2" s="42"/>
      <c r="HE2" s="14"/>
      <c r="HF2" s="14"/>
      <c r="HG2" s="14"/>
      <c r="HH2" s="14"/>
      <c r="HI2" s="14"/>
      <c r="HM2" s="14"/>
      <c r="HN2" s="14"/>
      <c r="HO2" s="14"/>
    </row>
    <row r="3" spans="1:223" s="13" customFormat="1" ht="21.6" customHeight="1">
      <c r="A3" s="92"/>
      <c r="B3" s="125"/>
      <c r="D3" s="125"/>
      <c r="E3" s="125"/>
      <c r="M3" s="125"/>
      <c r="N3" s="125"/>
      <c r="P3" s="42"/>
      <c r="T3" s="42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S3" s="59"/>
      <c r="AU3" s="125"/>
      <c r="AX3" s="59"/>
      <c r="AY3" s="59"/>
      <c r="AZ3" s="125"/>
      <c r="BA3" s="59"/>
      <c r="BB3" s="59"/>
      <c r="BC3" s="59"/>
      <c r="BF3" s="622" t="s">
        <v>284</v>
      </c>
      <c r="BG3" s="623"/>
      <c r="BH3" s="623"/>
      <c r="BI3" s="623"/>
      <c r="BJ3" s="623"/>
      <c r="BK3" s="623"/>
      <c r="BL3" s="623"/>
      <c r="BM3" s="623"/>
      <c r="BN3" s="623"/>
      <c r="BO3" s="623"/>
      <c r="BP3" s="623"/>
      <c r="BQ3" s="623"/>
      <c r="BR3" s="623"/>
      <c r="BS3" s="623"/>
      <c r="BT3" s="623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53"/>
      <c r="CJ3" s="53"/>
      <c r="CO3" s="125"/>
      <c r="CP3" s="125"/>
      <c r="CQ3" s="125"/>
      <c r="CR3" s="125"/>
      <c r="CS3" s="125"/>
      <c r="CT3" s="125"/>
      <c r="CU3" s="125"/>
      <c r="CW3" s="621"/>
      <c r="CX3" s="621"/>
      <c r="CY3" s="621"/>
      <c r="CZ3" s="621"/>
      <c r="DA3" s="621"/>
      <c r="DB3" s="621"/>
      <c r="DC3" s="621"/>
      <c r="DD3" s="621"/>
      <c r="DE3" s="621"/>
      <c r="DF3" s="621"/>
      <c r="DG3" s="621"/>
      <c r="DH3" s="621"/>
      <c r="DI3" s="621"/>
      <c r="DJ3" s="621"/>
      <c r="DK3" s="621"/>
      <c r="DL3" s="621"/>
      <c r="DM3" s="621"/>
      <c r="DN3" s="621"/>
      <c r="DO3" s="621"/>
      <c r="DP3" s="621"/>
      <c r="DQ3" s="621"/>
      <c r="DR3" s="621"/>
      <c r="DS3" s="621"/>
      <c r="DT3" s="621"/>
      <c r="DU3" s="621"/>
      <c r="DV3" s="621"/>
      <c r="DW3" s="621"/>
      <c r="DX3" s="621"/>
      <c r="DY3" s="621"/>
      <c r="DZ3" s="621"/>
      <c r="EA3" s="621"/>
      <c r="EB3" s="621"/>
      <c r="EC3" s="621"/>
      <c r="ED3" s="621"/>
      <c r="EE3" s="621"/>
      <c r="EF3" s="621"/>
      <c r="EG3" s="621"/>
      <c r="EH3" s="621"/>
      <c r="EI3" s="621"/>
      <c r="EJ3" s="621"/>
      <c r="EK3" s="621"/>
      <c r="EL3" s="621"/>
      <c r="EM3" s="621"/>
      <c r="EN3" s="621"/>
      <c r="EO3" s="621"/>
      <c r="EP3" s="621"/>
      <c r="EQ3" s="621"/>
      <c r="ER3" s="621"/>
      <c r="ES3" s="621"/>
      <c r="ET3" s="621"/>
      <c r="EU3" s="621"/>
      <c r="EV3" s="621"/>
      <c r="EW3" s="621"/>
      <c r="EX3" s="621"/>
      <c r="EY3" s="621"/>
      <c r="EZ3" s="621"/>
      <c r="FA3" s="621"/>
      <c r="FB3" s="621"/>
      <c r="FC3" s="621"/>
      <c r="FD3" s="621"/>
      <c r="FE3" s="621"/>
      <c r="FF3" s="621"/>
      <c r="FG3" s="621"/>
      <c r="FH3" s="621"/>
      <c r="FI3" s="621"/>
      <c r="FJ3" s="621"/>
      <c r="FK3" s="621"/>
      <c r="FL3" s="621"/>
      <c r="FM3" s="621"/>
      <c r="FN3" s="621"/>
      <c r="FO3" s="621"/>
      <c r="FP3" s="621"/>
      <c r="FQ3" s="621"/>
      <c r="FR3" s="621"/>
      <c r="FS3" s="621"/>
      <c r="FT3" s="621"/>
      <c r="FU3" s="621"/>
      <c r="FV3" s="621"/>
      <c r="FW3" s="621"/>
      <c r="FX3" s="621"/>
      <c r="FY3" s="621"/>
      <c r="FZ3" s="621"/>
      <c r="GA3" s="621"/>
      <c r="GB3" s="621"/>
      <c r="GC3" s="621"/>
      <c r="GD3" s="621"/>
      <c r="GE3" s="621"/>
      <c r="GF3" s="621"/>
      <c r="GG3" s="621"/>
      <c r="GH3" s="621"/>
      <c r="GI3" s="621"/>
      <c r="GJ3" s="621"/>
      <c r="GK3" s="621"/>
      <c r="GL3" s="621"/>
      <c r="GM3" s="621"/>
      <c r="GN3" s="621"/>
      <c r="GO3" s="621"/>
      <c r="GP3" s="621"/>
      <c r="GQ3" s="621"/>
      <c r="GR3" s="621"/>
      <c r="GS3" s="621"/>
      <c r="GT3" s="621"/>
      <c r="GU3" s="621"/>
      <c r="GV3" s="621"/>
      <c r="GW3" s="621"/>
      <c r="GX3" s="621"/>
      <c r="GY3" s="621"/>
      <c r="GZ3" s="621"/>
      <c r="HA3" s="621"/>
      <c r="HB3" s="621"/>
      <c r="HC3" s="621"/>
      <c r="HD3" s="621"/>
      <c r="HE3" s="621"/>
      <c r="HF3" s="621"/>
      <c r="HG3" s="621"/>
      <c r="HH3" s="621"/>
      <c r="HI3" s="621"/>
      <c r="HJ3" s="621"/>
      <c r="HK3" s="621"/>
      <c r="HL3" s="621"/>
      <c r="HM3" s="16"/>
      <c r="HN3" s="16"/>
      <c r="HO3" s="14"/>
    </row>
    <row r="4" spans="1:223" s="10" customFormat="1" ht="29.45" customHeight="1">
      <c r="A4" s="593" t="s">
        <v>0</v>
      </c>
      <c r="B4" s="594" t="s">
        <v>1</v>
      </c>
      <c r="C4" s="600" t="s">
        <v>60</v>
      </c>
      <c r="D4" s="600" t="s">
        <v>443</v>
      </c>
      <c r="E4" s="600" t="s">
        <v>444</v>
      </c>
      <c r="F4" s="595" t="s">
        <v>79</v>
      </c>
      <c r="G4" s="595"/>
      <c r="H4" s="595"/>
      <c r="I4" s="595"/>
      <c r="J4" s="595"/>
      <c r="K4" s="527" t="s">
        <v>45</v>
      </c>
      <c r="L4" s="528"/>
      <c r="M4" s="528"/>
      <c r="N4" s="528"/>
      <c r="O4" s="528"/>
      <c r="P4" s="528"/>
      <c r="Q4" s="528"/>
      <c r="R4" s="528"/>
      <c r="S4" s="528"/>
      <c r="T4" s="528"/>
      <c r="U4" s="528"/>
      <c r="V4" s="528"/>
      <c r="W4" s="528"/>
      <c r="X4" s="528"/>
      <c r="Y4" s="528"/>
      <c r="Z4" s="528"/>
      <c r="AA4" s="528"/>
      <c r="AB4" s="528"/>
      <c r="AC4" s="528"/>
      <c r="AD4" s="528"/>
      <c r="AE4" s="528"/>
      <c r="AF4" s="528"/>
      <c r="AG4" s="528"/>
      <c r="AH4" s="528"/>
      <c r="AI4" s="528"/>
      <c r="AJ4" s="528"/>
      <c r="AK4" s="528"/>
      <c r="AL4" s="528"/>
      <c r="AM4" s="528"/>
      <c r="AN4" s="528"/>
      <c r="AO4" s="528"/>
      <c r="AP4" s="528"/>
      <c r="AQ4" s="528"/>
      <c r="AR4" s="528"/>
      <c r="AS4" s="528"/>
      <c r="AT4" s="528"/>
      <c r="AU4" s="528"/>
      <c r="AV4" s="528"/>
      <c r="AW4" s="528"/>
      <c r="AX4" s="528"/>
      <c r="AY4" s="528"/>
      <c r="AZ4" s="528"/>
      <c r="BA4" s="528"/>
      <c r="BB4" s="528"/>
      <c r="BC4" s="528"/>
      <c r="BD4" s="96"/>
      <c r="BE4" s="96"/>
      <c r="BF4" s="525" t="s">
        <v>189</v>
      </c>
      <c r="BG4" s="525"/>
      <c r="BH4" s="525"/>
      <c r="BI4" s="525"/>
      <c r="BJ4" s="525"/>
      <c r="BK4" s="525"/>
      <c r="BL4" s="525"/>
      <c r="BM4" s="525"/>
      <c r="BN4" s="525"/>
      <c r="BO4" s="525"/>
      <c r="BP4" s="525"/>
      <c r="BQ4" s="525"/>
      <c r="BR4" s="525"/>
      <c r="BS4" s="525"/>
      <c r="BT4" s="525"/>
      <c r="BU4" s="503" t="s">
        <v>311</v>
      </c>
      <c r="BV4" s="504"/>
      <c r="BW4" s="504"/>
      <c r="BX4" s="504"/>
      <c r="BY4" s="504"/>
      <c r="BZ4" s="504"/>
      <c r="CA4" s="505"/>
      <c r="CB4" s="503" t="s">
        <v>312</v>
      </c>
      <c r="CC4" s="504"/>
      <c r="CD4" s="504"/>
      <c r="CE4" s="504"/>
      <c r="CF4" s="504"/>
      <c r="CG4" s="504"/>
      <c r="CH4" s="505"/>
      <c r="CI4" s="533" t="s">
        <v>76</v>
      </c>
      <c r="CJ4" s="533"/>
      <c r="CK4" s="545" t="s">
        <v>307</v>
      </c>
      <c r="CL4" s="545"/>
      <c r="CM4" s="533" t="s">
        <v>44</v>
      </c>
      <c r="CN4" s="533"/>
      <c r="CO4" s="546" t="s">
        <v>392</v>
      </c>
      <c r="CP4" s="547"/>
      <c r="CQ4" s="547"/>
      <c r="CR4" s="547"/>
      <c r="CS4" s="547"/>
      <c r="CT4" s="547"/>
      <c r="CU4" s="548"/>
      <c r="CV4" s="525" t="s">
        <v>401</v>
      </c>
      <c r="CW4" s="534" t="s">
        <v>27</v>
      </c>
      <c r="CX4" s="535"/>
      <c r="CY4" s="535"/>
      <c r="CZ4" s="535"/>
      <c r="DA4" s="535"/>
      <c r="DB4" s="535"/>
      <c r="DC4" s="535"/>
      <c r="DD4" s="535"/>
      <c r="DE4" s="535"/>
      <c r="DF4" s="535"/>
      <c r="DG4" s="535"/>
      <c r="DH4" s="535"/>
      <c r="DI4" s="535"/>
      <c r="DJ4" s="535"/>
      <c r="DK4" s="535"/>
      <c r="DL4" s="535"/>
      <c r="DM4" s="535"/>
      <c r="DN4" s="535"/>
      <c r="DO4" s="535"/>
      <c r="DP4" s="535"/>
      <c r="DQ4" s="535"/>
      <c r="DR4" s="535"/>
      <c r="DS4" s="535"/>
      <c r="DT4" s="535"/>
      <c r="DU4" s="535"/>
      <c r="DV4" s="535"/>
      <c r="DW4" s="535"/>
      <c r="DX4" s="535"/>
      <c r="DY4" s="535"/>
      <c r="DZ4" s="535"/>
      <c r="EA4" s="535"/>
      <c r="EB4" s="535"/>
      <c r="EC4" s="535"/>
      <c r="ED4" s="535"/>
      <c r="EE4" s="535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8"/>
      <c r="FY4" s="624" t="s">
        <v>332</v>
      </c>
      <c r="FZ4" s="625"/>
      <c r="GA4" s="625"/>
      <c r="GB4" s="625"/>
      <c r="GC4" s="625"/>
      <c r="GD4" s="625"/>
      <c r="GE4" s="626"/>
      <c r="GF4" s="630" t="s">
        <v>333</v>
      </c>
      <c r="GG4" s="631"/>
      <c r="GH4" s="631"/>
      <c r="GI4" s="631"/>
      <c r="GJ4" s="631"/>
      <c r="GK4" s="631"/>
      <c r="GL4" s="632"/>
      <c r="GM4" s="490" t="s">
        <v>392</v>
      </c>
      <c r="GN4" s="491"/>
      <c r="GO4" s="491"/>
      <c r="GP4" s="491"/>
      <c r="GQ4" s="491"/>
      <c r="GR4" s="491"/>
      <c r="GS4" s="492"/>
      <c r="GT4" s="579" t="s">
        <v>334</v>
      </c>
      <c r="GU4" s="579" t="s">
        <v>335</v>
      </c>
      <c r="GV4" s="483" t="s">
        <v>47</v>
      </c>
      <c r="GW4" s="484"/>
      <c r="GX4" s="484"/>
      <c r="GY4" s="484"/>
      <c r="GZ4" s="484"/>
      <c r="HA4" s="484"/>
      <c r="HB4" s="222"/>
      <c r="HC4" s="222"/>
      <c r="HD4" s="222"/>
      <c r="HE4" s="308"/>
      <c r="HF4" s="588" t="s">
        <v>288</v>
      </c>
      <c r="HG4" s="588"/>
      <c r="HH4" s="588"/>
      <c r="HI4" s="573" t="s">
        <v>36</v>
      </c>
      <c r="HJ4" s="571" t="s">
        <v>52</v>
      </c>
      <c r="HK4" s="571"/>
      <c r="HL4" s="571"/>
      <c r="HM4" s="572" t="s">
        <v>89</v>
      </c>
      <c r="HN4" s="572"/>
      <c r="HO4" s="572"/>
    </row>
    <row r="5" spans="1:223" s="10" customFormat="1" ht="76.150000000000006" customHeight="1">
      <c r="A5" s="593"/>
      <c r="B5" s="594"/>
      <c r="C5" s="601"/>
      <c r="D5" s="601"/>
      <c r="E5" s="601"/>
      <c r="F5" s="596" t="s">
        <v>316</v>
      </c>
      <c r="G5" s="603" t="s">
        <v>95</v>
      </c>
      <c r="H5" s="604"/>
      <c r="I5" s="599" t="s">
        <v>29</v>
      </c>
      <c r="J5" s="599"/>
      <c r="K5" s="610" t="s">
        <v>38</v>
      </c>
      <c r="L5" s="611"/>
      <c r="M5" s="611"/>
      <c r="N5" s="611"/>
      <c r="O5" s="611"/>
      <c r="P5" s="611"/>
      <c r="Q5" s="612"/>
      <c r="R5" s="610" t="s">
        <v>381</v>
      </c>
      <c r="S5" s="611"/>
      <c r="T5" s="611"/>
      <c r="U5" s="612"/>
      <c r="V5" s="607" t="s">
        <v>315</v>
      </c>
      <c r="W5" s="608"/>
      <c r="X5" s="608"/>
      <c r="Y5" s="608"/>
      <c r="Z5" s="608"/>
      <c r="AA5" s="608"/>
      <c r="AB5" s="608"/>
      <c r="AC5" s="608"/>
      <c r="AD5" s="608"/>
      <c r="AE5" s="607" t="s">
        <v>313</v>
      </c>
      <c r="AF5" s="608"/>
      <c r="AG5" s="608"/>
      <c r="AH5" s="608"/>
      <c r="AI5" s="608"/>
      <c r="AJ5" s="608"/>
      <c r="AK5" s="608"/>
      <c r="AL5" s="608"/>
      <c r="AM5" s="608"/>
      <c r="AN5" s="536" t="s">
        <v>301</v>
      </c>
      <c r="AO5" s="537"/>
      <c r="AP5" s="536" t="s">
        <v>317</v>
      </c>
      <c r="AQ5" s="537"/>
      <c r="AR5" s="610" t="s">
        <v>318</v>
      </c>
      <c r="AS5" s="611"/>
      <c r="AT5" s="611"/>
      <c r="AU5" s="611"/>
      <c r="AV5" s="611"/>
      <c r="AW5" s="612"/>
      <c r="AX5" s="610" t="s">
        <v>319</v>
      </c>
      <c r="AY5" s="611"/>
      <c r="AZ5" s="611"/>
      <c r="BA5" s="611"/>
      <c r="BB5" s="611"/>
      <c r="BC5" s="612"/>
      <c r="BD5" s="514" t="s">
        <v>304</v>
      </c>
      <c r="BE5" s="514" t="s">
        <v>305</v>
      </c>
      <c r="BF5" s="541" t="s">
        <v>306</v>
      </c>
      <c r="BG5" s="541"/>
      <c r="BH5" s="541"/>
      <c r="BI5" s="541"/>
      <c r="BJ5" s="541"/>
      <c r="BK5" s="541"/>
      <c r="BL5" s="525" t="s">
        <v>191</v>
      </c>
      <c r="BM5" s="525" t="s">
        <v>192</v>
      </c>
      <c r="BN5" s="526" t="s">
        <v>90</v>
      </c>
      <c r="BO5" s="525" t="s">
        <v>26</v>
      </c>
      <c r="BP5" s="525" t="s">
        <v>20</v>
      </c>
      <c r="BQ5" s="525" t="s">
        <v>22</v>
      </c>
      <c r="BR5" s="525" t="s">
        <v>18</v>
      </c>
      <c r="BS5" s="540" t="s">
        <v>23</v>
      </c>
      <c r="BT5" s="540" t="s">
        <v>32</v>
      </c>
      <c r="BU5" s="506"/>
      <c r="BV5" s="507"/>
      <c r="BW5" s="507"/>
      <c r="BX5" s="507"/>
      <c r="BY5" s="507"/>
      <c r="BZ5" s="507"/>
      <c r="CA5" s="508"/>
      <c r="CB5" s="506"/>
      <c r="CC5" s="507"/>
      <c r="CD5" s="507"/>
      <c r="CE5" s="507"/>
      <c r="CF5" s="507"/>
      <c r="CG5" s="507"/>
      <c r="CH5" s="508"/>
      <c r="CI5" s="533"/>
      <c r="CJ5" s="533"/>
      <c r="CK5" s="545"/>
      <c r="CL5" s="545"/>
      <c r="CM5" s="533"/>
      <c r="CN5" s="533"/>
      <c r="CO5" s="549" t="s">
        <v>393</v>
      </c>
      <c r="CP5" s="549" t="s">
        <v>402</v>
      </c>
      <c r="CQ5" s="549" t="s">
        <v>394</v>
      </c>
      <c r="CR5" s="549" t="s">
        <v>395</v>
      </c>
      <c r="CS5" s="552" t="s">
        <v>396</v>
      </c>
      <c r="CT5" s="553"/>
      <c r="CU5" s="554"/>
      <c r="CV5" s="525"/>
      <c r="CW5" s="517" t="s">
        <v>193</v>
      </c>
      <c r="CX5" s="518"/>
      <c r="CY5" s="518"/>
      <c r="CZ5" s="518"/>
      <c r="DA5" s="518"/>
      <c r="DB5" s="518"/>
      <c r="DC5" s="518"/>
      <c r="DD5" s="518"/>
      <c r="DE5" s="519"/>
      <c r="DF5" s="517" t="s">
        <v>321</v>
      </c>
      <c r="DG5" s="518"/>
      <c r="DH5" s="518"/>
      <c r="DI5" s="518"/>
      <c r="DJ5" s="518"/>
      <c r="DK5" s="518"/>
      <c r="DL5" s="534" t="s">
        <v>326</v>
      </c>
      <c r="DM5" s="535"/>
      <c r="DN5" s="535"/>
      <c r="DO5" s="535"/>
      <c r="DP5" s="535"/>
      <c r="DQ5" s="535"/>
      <c r="DR5" s="535"/>
      <c r="DS5" s="609"/>
      <c r="DT5" s="570" t="s">
        <v>322</v>
      </c>
      <c r="DU5" s="570"/>
      <c r="DV5" s="570"/>
      <c r="DW5" s="570"/>
      <c r="DX5" s="570"/>
      <c r="DY5" s="570"/>
      <c r="DZ5" s="534" t="s">
        <v>323</v>
      </c>
      <c r="EA5" s="535"/>
      <c r="EB5" s="535"/>
      <c r="EC5" s="535"/>
      <c r="ED5" s="535"/>
      <c r="EE5" s="535"/>
      <c r="EF5" s="502" t="s">
        <v>150</v>
      </c>
      <c r="EG5" s="502"/>
      <c r="EH5" s="502"/>
      <c r="EI5" s="517" t="s">
        <v>324</v>
      </c>
      <c r="EJ5" s="518"/>
      <c r="EK5" s="518"/>
      <c r="EL5" s="518"/>
      <c r="EM5" s="518"/>
      <c r="EN5" s="519"/>
      <c r="EO5" s="517" t="s">
        <v>325</v>
      </c>
      <c r="EP5" s="518"/>
      <c r="EQ5" s="518"/>
      <c r="ER5" s="518"/>
      <c r="ES5" s="518"/>
      <c r="ET5" s="519"/>
      <c r="EU5" s="559" t="s">
        <v>309</v>
      </c>
      <c r="EV5" s="560"/>
      <c r="EW5" s="560"/>
      <c r="EX5" s="560"/>
      <c r="EY5" s="560"/>
      <c r="EZ5" s="561"/>
      <c r="FA5" s="559" t="s">
        <v>310</v>
      </c>
      <c r="FB5" s="560"/>
      <c r="FC5" s="560"/>
      <c r="FD5" s="560"/>
      <c r="FE5" s="560"/>
      <c r="FF5" s="561"/>
      <c r="FG5" s="567" t="s">
        <v>327</v>
      </c>
      <c r="FH5" s="568"/>
      <c r="FI5" s="569"/>
      <c r="FJ5" s="577" t="s">
        <v>199</v>
      </c>
      <c r="FK5" s="578"/>
      <c r="FL5" s="578"/>
      <c r="FM5" s="578"/>
      <c r="FN5" s="578"/>
      <c r="FO5" s="578"/>
      <c r="FP5" s="578"/>
      <c r="FQ5" s="578"/>
      <c r="FR5" s="578"/>
      <c r="FS5" s="578"/>
      <c r="FT5" s="578"/>
      <c r="FU5" s="578"/>
      <c r="FV5" s="578"/>
      <c r="FW5" s="578"/>
      <c r="FX5" s="578"/>
      <c r="FY5" s="627"/>
      <c r="FZ5" s="628"/>
      <c r="GA5" s="628"/>
      <c r="GB5" s="628"/>
      <c r="GC5" s="628"/>
      <c r="GD5" s="628"/>
      <c r="GE5" s="629"/>
      <c r="GF5" s="633"/>
      <c r="GG5" s="634"/>
      <c r="GH5" s="634"/>
      <c r="GI5" s="634"/>
      <c r="GJ5" s="634"/>
      <c r="GK5" s="634"/>
      <c r="GL5" s="635"/>
      <c r="GM5" s="493" t="s">
        <v>403</v>
      </c>
      <c r="GN5" s="493" t="s">
        <v>404</v>
      </c>
      <c r="GO5" s="493" t="s">
        <v>394</v>
      </c>
      <c r="GP5" s="493" t="s">
        <v>395</v>
      </c>
      <c r="GQ5" s="496" t="s">
        <v>396</v>
      </c>
      <c r="GR5" s="497"/>
      <c r="GS5" s="498"/>
      <c r="GT5" s="579"/>
      <c r="GU5" s="579"/>
      <c r="GV5" s="487" t="s">
        <v>33</v>
      </c>
      <c r="GW5" s="487"/>
      <c r="GX5" s="487"/>
      <c r="GY5" s="487"/>
      <c r="GZ5" s="487"/>
      <c r="HA5" s="487"/>
      <c r="HB5" s="488" t="s">
        <v>93</v>
      </c>
      <c r="HC5" s="488"/>
      <c r="HD5" s="488"/>
      <c r="HE5" s="488"/>
      <c r="HF5" s="588"/>
      <c r="HG5" s="588"/>
      <c r="HH5" s="588"/>
      <c r="HI5" s="573"/>
      <c r="HJ5" s="571"/>
      <c r="HK5" s="571"/>
      <c r="HL5" s="571"/>
      <c r="HM5" s="572"/>
      <c r="HN5" s="572"/>
      <c r="HO5" s="572"/>
    </row>
    <row r="6" spans="1:223" s="146" customFormat="1" ht="33.6" customHeight="1">
      <c r="A6" s="593"/>
      <c r="B6" s="594"/>
      <c r="C6" s="601"/>
      <c r="D6" s="601"/>
      <c r="E6" s="601"/>
      <c r="F6" s="598"/>
      <c r="G6" s="605" t="s">
        <v>293</v>
      </c>
      <c r="H6" s="606" t="s">
        <v>75</v>
      </c>
      <c r="I6" s="596" t="s">
        <v>293</v>
      </c>
      <c r="J6" s="512" t="s">
        <v>49</v>
      </c>
      <c r="K6" s="513" t="s">
        <v>147</v>
      </c>
      <c r="L6" s="513" t="s">
        <v>96</v>
      </c>
      <c r="M6" s="617" t="s">
        <v>148</v>
      </c>
      <c r="N6" s="513" t="s">
        <v>96</v>
      </c>
      <c r="O6" s="618" t="s">
        <v>294</v>
      </c>
      <c r="P6" s="618"/>
      <c r="Q6" s="618"/>
      <c r="R6" s="620" t="s">
        <v>194</v>
      </c>
      <c r="S6" s="513" t="s">
        <v>425</v>
      </c>
      <c r="T6" s="616" t="s">
        <v>308</v>
      </c>
      <c r="U6" s="617" t="s">
        <v>314</v>
      </c>
      <c r="V6" s="514" t="s">
        <v>74</v>
      </c>
      <c r="W6" s="512" t="s">
        <v>70</v>
      </c>
      <c r="X6" s="512" t="s">
        <v>67</v>
      </c>
      <c r="Y6" s="512" t="s">
        <v>68</v>
      </c>
      <c r="Z6" s="512" t="s">
        <v>69</v>
      </c>
      <c r="AA6" s="512" t="s">
        <v>71</v>
      </c>
      <c r="AB6" s="512" t="s">
        <v>72</v>
      </c>
      <c r="AC6" s="529" t="s">
        <v>73</v>
      </c>
      <c r="AD6" s="530" t="s">
        <v>50</v>
      </c>
      <c r="AE6" s="514" t="s">
        <v>74</v>
      </c>
      <c r="AF6" s="512" t="s">
        <v>70</v>
      </c>
      <c r="AG6" s="512" t="s">
        <v>67</v>
      </c>
      <c r="AH6" s="512" t="s">
        <v>68</v>
      </c>
      <c r="AI6" s="512" t="s">
        <v>69</v>
      </c>
      <c r="AJ6" s="512" t="s">
        <v>71</v>
      </c>
      <c r="AK6" s="512" t="s">
        <v>72</v>
      </c>
      <c r="AL6" s="619" t="s">
        <v>73</v>
      </c>
      <c r="AM6" s="530" t="s">
        <v>50</v>
      </c>
      <c r="AN6" s="538"/>
      <c r="AO6" s="539"/>
      <c r="AP6" s="538"/>
      <c r="AQ6" s="539"/>
      <c r="AR6" s="613"/>
      <c r="AS6" s="614"/>
      <c r="AT6" s="614"/>
      <c r="AU6" s="614"/>
      <c r="AV6" s="614"/>
      <c r="AW6" s="615"/>
      <c r="AX6" s="613"/>
      <c r="AY6" s="614"/>
      <c r="AZ6" s="614"/>
      <c r="BA6" s="614"/>
      <c r="BB6" s="614"/>
      <c r="BC6" s="615"/>
      <c r="BD6" s="515"/>
      <c r="BE6" s="515"/>
      <c r="BF6" s="640" t="s">
        <v>187</v>
      </c>
      <c r="BG6" s="640" t="s">
        <v>91</v>
      </c>
      <c r="BH6" s="640" t="s">
        <v>188</v>
      </c>
      <c r="BI6" s="541" t="s">
        <v>190</v>
      </c>
      <c r="BJ6" s="541"/>
      <c r="BK6" s="541"/>
      <c r="BL6" s="525"/>
      <c r="BM6" s="525"/>
      <c r="BN6" s="526"/>
      <c r="BO6" s="525"/>
      <c r="BP6" s="525"/>
      <c r="BQ6" s="525"/>
      <c r="BR6" s="525"/>
      <c r="BS6" s="540"/>
      <c r="BT6" s="540"/>
      <c r="BU6" s="542" t="s">
        <v>74</v>
      </c>
      <c r="BV6" s="509" t="s">
        <v>135</v>
      </c>
      <c r="BW6" s="509" t="s">
        <v>67</v>
      </c>
      <c r="BX6" s="509" t="s">
        <v>68</v>
      </c>
      <c r="BY6" s="509" t="s">
        <v>136</v>
      </c>
      <c r="BZ6" s="509" t="s">
        <v>213</v>
      </c>
      <c r="CA6" s="509" t="s">
        <v>50</v>
      </c>
      <c r="CB6" s="542" t="s">
        <v>74</v>
      </c>
      <c r="CC6" s="509" t="s">
        <v>135</v>
      </c>
      <c r="CD6" s="509" t="s">
        <v>67</v>
      </c>
      <c r="CE6" s="509" t="s">
        <v>68</v>
      </c>
      <c r="CF6" s="509" t="s">
        <v>136</v>
      </c>
      <c r="CG6" s="509" t="s">
        <v>213</v>
      </c>
      <c r="CH6" s="509" t="s">
        <v>50</v>
      </c>
      <c r="CI6" s="533" t="s">
        <v>74</v>
      </c>
      <c r="CJ6" s="533" t="s">
        <v>80</v>
      </c>
      <c r="CK6" s="545" t="s">
        <v>302</v>
      </c>
      <c r="CL6" s="545" t="s">
        <v>303</v>
      </c>
      <c r="CM6" s="533" t="s">
        <v>46</v>
      </c>
      <c r="CN6" s="544" t="s">
        <v>180</v>
      </c>
      <c r="CO6" s="550"/>
      <c r="CP6" s="550"/>
      <c r="CQ6" s="550"/>
      <c r="CR6" s="550"/>
      <c r="CS6" s="555"/>
      <c r="CT6" s="556"/>
      <c r="CU6" s="557"/>
      <c r="CV6" s="525"/>
      <c r="CW6" s="520" t="s">
        <v>147</v>
      </c>
      <c r="CX6" s="520" t="s">
        <v>96</v>
      </c>
      <c r="CY6" s="520" t="s">
        <v>320</v>
      </c>
      <c r="CZ6" s="520" t="s">
        <v>181</v>
      </c>
      <c r="DA6" s="520" t="s">
        <v>148</v>
      </c>
      <c r="DB6" s="520" t="s">
        <v>181</v>
      </c>
      <c r="DC6" s="532" t="s">
        <v>294</v>
      </c>
      <c r="DD6" s="532"/>
      <c r="DE6" s="532"/>
      <c r="DF6" s="523" t="s">
        <v>384</v>
      </c>
      <c r="DG6" s="520" t="s">
        <v>149</v>
      </c>
      <c r="DH6" s="524" t="s">
        <v>182</v>
      </c>
      <c r="DI6" s="524" t="s">
        <v>183</v>
      </c>
      <c r="DJ6" s="565" t="s">
        <v>195</v>
      </c>
      <c r="DK6" s="565" t="s">
        <v>196</v>
      </c>
      <c r="DL6" s="523" t="s">
        <v>74</v>
      </c>
      <c r="DM6" s="523" t="s">
        <v>70</v>
      </c>
      <c r="DN6" s="523" t="s">
        <v>67</v>
      </c>
      <c r="DO6" s="523" t="s">
        <v>68</v>
      </c>
      <c r="DP6" s="523" t="s">
        <v>69</v>
      </c>
      <c r="DQ6" s="523" t="s">
        <v>71</v>
      </c>
      <c r="DR6" s="523" t="s">
        <v>72</v>
      </c>
      <c r="DS6" s="523" t="s">
        <v>73</v>
      </c>
      <c r="DT6" s="520" t="s">
        <v>147</v>
      </c>
      <c r="DU6" s="520" t="s">
        <v>96</v>
      </c>
      <c r="DV6" s="521" t="s">
        <v>186</v>
      </c>
      <c r="DW6" s="521" t="s">
        <v>181</v>
      </c>
      <c r="DX6" s="520" t="s">
        <v>148</v>
      </c>
      <c r="DY6" s="520" t="s">
        <v>196</v>
      </c>
      <c r="DZ6" s="523" t="s">
        <v>194</v>
      </c>
      <c r="EA6" s="520" t="s">
        <v>149</v>
      </c>
      <c r="EB6" s="524" t="s">
        <v>182</v>
      </c>
      <c r="EC6" s="524" t="s">
        <v>183</v>
      </c>
      <c r="ED6" s="520" t="s">
        <v>195</v>
      </c>
      <c r="EE6" s="520" t="s">
        <v>196</v>
      </c>
      <c r="EF6" s="520" t="s">
        <v>94</v>
      </c>
      <c r="EG6" s="574" t="s">
        <v>197</v>
      </c>
      <c r="EH6" s="520" t="s">
        <v>82</v>
      </c>
      <c r="EI6" s="520" t="s">
        <v>147</v>
      </c>
      <c r="EJ6" s="520" t="s">
        <v>96</v>
      </c>
      <c r="EK6" s="521" t="s">
        <v>320</v>
      </c>
      <c r="EL6" s="521" t="s">
        <v>181</v>
      </c>
      <c r="EM6" s="520" t="s">
        <v>148</v>
      </c>
      <c r="EN6" s="522" t="s">
        <v>181</v>
      </c>
      <c r="EO6" s="523" t="s">
        <v>194</v>
      </c>
      <c r="EP6" s="520" t="s">
        <v>149</v>
      </c>
      <c r="EQ6" s="524" t="s">
        <v>182</v>
      </c>
      <c r="ER6" s="524" t="s">
        <v>183</v>
      </c>
      <c r="ES6" s="565" t="s">
        <v>195</v>
      </c>
      <c r="ET6" s="565" t="s">
        <v>196</v>
      </c>
      <c r="EU6" s="562"/>
      <c r="EV6" s="563"/>
      <c r="EW6" s="563"/>
      <c r="EX6" s="563"/>
      <c r="EY6" s="563"/>
      <c r="EZ6" s="564"/>
      <c r="FA6" s="562"/>
      <c r="FB6" s="563"/>
      <c r="FC6" s="563"/>
      <c r="FD6" s="563"/>
      <c r="FE6" s="563"/>
      <c r="FF6" s="564"/>
      <c r="FG6" s="566" t="s">
        <v>294</v>
      </c>
      <c r="FH6" s="566"/>
      <c r="FI6" s="566"/>
      <c r="FJ6" s="583" t="s">
        <v>187</v>
      </c>
      <c r="FK6" s="558" t="s">
        <v>92</v>
      </c>
      <c r="FL6" s="558" t="s">
        <v>188</v>
      </c>
      <c r="FM6" s="587" t="s">
        <v>190</v>
      </c>
      <c r="FN6" s="587"/>
      <c r="FO6" s="587"/>
      <c r="FP6" s="574" t="s">
        <v>191</v>
      </c>
      <c r="FQ6" s="574" t="s">
        <v>192</v>
      </c>
      <c r="FR6" s="591" t="s">
        <v>90</v>
      </c>
      <c r="FS6" s="574" t="s">
        <v>20</v>
      </c>
      <c r="FT6" s="574" t="s">
        <v>26</v>
      </c>
      <c r="FU6" s="574" t="s">
        <v>18</v>
      </c>
      <c r="FV6" s="574" t="s">
        <v>22</v>
      </c>
      <c r="FW6" s="581" t="s">
        <v>23</v>
      </c>
      <c r="FX6" s="585" t="s">
        <v>32</v>
      </c>
      <c r="FY6" s="636" t="s">
        <v>74</v>
      </c>
      <c r="FZ6" s="485" t="s">
        <v>135</v>
      </c>
      <c r="GA6" s="485" t="s">
        <v>67</v>
      </c>
      <c r="GB6" s="485" t="s">
        <v>68</v>
      </c>
      <c r="GC6" s="485" t="s">
        <v>136</v>
      </c>
      <c r="GD6" s="485" t="s">
        <v>213</v>
      </c>
      <c r="GE6" s="485" t="s">
        <v>50</v>
      </c>
      <c r="GF6" s="638" t="s">
        <v>74</v>
      </c>
      <c r="GG6" s="485" t="s">
        <v>135</v>
      </c>
      <c r="GH6" s="485" t="s">
        <v>67</v>
      </c>
      <c r="GI6" s="485" t="s">
        <v>68</v>
      </c>
      <c r="GJ6" s="485" t="s">
        <v>136</v>
      </c>
      <c r="GK6" s="485" t="s">
        <v>213</v>
      </c>
      <c r="GL6" s="485" t="s">
        <v>50</v>
      </c>
      <c r="GM6" s="494"/>
      <c r="GN6" s="494"/>
      <c r="GO6" s="494"/>
      <c r="GP6" s="494"/>
      <c r="GQ6" s="499"/>
      <c r="GR6" s="500"/>
      <c r="GS6" s="501"/>
      <c r="GT6" s="579"/>
      <c r="GU6" s="579"/>
      <c r="GV6" s="488" t="s">
        <v>74</v>
      </c>
      <c r="GW6" s="488" t="s">
        <v>86</v>
      </c>
      <c r="GX6" s="488" t="s">
        <v>200</v>
      </c>
      <c r="GY6" s="489" t="s">
        <v>151</v>
      </c>
      <c r="GZ6" s="488" t="s">
        <v>208</v>
      </c>
      <c r="HA6" s="488" t="s">
        <v>156</v>
      </c>
      <c r="HB6" s="488" t="s">
        <v>74</v>
      </c>
      <c r="HC6" s="488" t="s">
        <v>88</v>
      </c>
      <c r="HD6" s="488" t="s">
        <v>200</v>
      </c>
      <c r="HE6" s="489" t="s">
        <v>151</v>
      </c>
      <c r="HF6" s="589" t="s">
        <v>144</v>
      </c>
      <c r="HG6" s="589" t="s">
        <v>287</v>
      </c>
      <c r="HH6" s="589" t="s">
        <v>145</v>
      </c>
      <c r="HI6" s="573"/>
      <c r="HJ6" s="571"/>
      <c r="HK6" s="571"/>
      <c r="HL6" s="571"/>
      <c r="HM6" s="572"/>
      <c r="HN6" s="572"/>
      <c r="HO6" s="572"/>
    </row>
    <row r="7" spans="1:223" s="146" customFormat="1" ht="64.900000000000006" customHeight="1">
      <c r="A7" s="593"/>
      <c r="B7" s="594"/>
      <c r="C7" s="602"/>
      <c r="D7" s="602"/>
      <c r="E7" s="602"/>
      <c r="F7" s="597"/>
      <c r="G7" s="605"/>
      <c r="H7" s="606"/>
      <c r="I7" s="597"/>
      <c r="J7" s="512"/>
      <c r="K7" s="513"/>
      <c r="L7" s="513"/>
      <c r="M7" s="617"/>
      <c r="N7" s="513"/>
      <c r="O7" s="209" t="s">
        <v>295</v>
      </c>
      <c r="P7" s="209" t="s">
        <v>296</v>
      </c>
      <c r="Q7" s="209" t="s">
        <v>297</v>
      </c>
      <c r="R7" s="620"/>
      <c r="S7" s="513"/>
      <c r="T7" s="616"/>
      <c r="U7" s="617"/>
      <c r="V7" s="516"/>
      <c r="W7" s="512"/>
      <c r="X7" s="512"/>
      <c r="Y7" s="512"/>
      <c r="Z7" s="512"/>
      <c r="AA7" s="512"/>
      <c r="AB7" s="512"/>
      <c r="AC7" s="529"/>
      <c r="AD7" s="531"/>
      <c r="AE7" s="516"/>
      <c r="AF7" s="512"/>
      <c r="AG7" s="512"/>
      <c r="AH7" s="512"/>
      <c r="AI7" s="512"/>
      <c r="AJ7" s="512"/>
      <c r="AK7" s="512"/>
      <c r="AL7" s="619"/>
      <c r="AM7" s="531"/>
      <c r="AN7" s="218" t="s">
        <v>74</v>
      </c>
      <c r="AO7" s="220" t="s">
        <v>81</v>
      </c>
      <c r="AP7" s="218" t="s">
        <v>74</v>
      </c>
      <c r="AQ7" s="220" t="s">
        <v>81</v>
      </c>
      <c r="AR7" s="208" t="s">
        <v>30</v>
      </c>
      <c r="AS7" s="208" t="s">
        <v>128</v>
      </c>
      <c r="AT7" s="208" t="s">
        <v>298</v>
      </c>
      <c r="AU7" s="208" t="s">
        <v>299</v>
      </c>
      <c r="AV7" s="208" t="s">
        <v>184</v>
      </c>
      <c r="AW7" s="208" t="s">
        <v>185</v>
      </c>
      <c r="AX7" s="208" t="s">
        <v>30</v>
      </c>
      <c r="AY7" s="208" t="s">
        <v>128</v>
      </c>
      <c r="AZ7" s="208" t="s">
        <v>298</v>
      </c>
      <c r="BA7" s="208" t="s">
        <v>300</v>
      </c>
      <c r="BB7" s="208" t="s">
        <v>184</v>
      </c>
      <c r="BC7" s="208" t="s">
        <v>185</v>
      </c>
      <c r="BD7" s="516"/>
      <c r="BE7" s="516"/>
      <c r="BF7" s="640"/>
      <c r="BG7" s="640"/>
      <c r="BH7" s="640"/>
      <c r="BI7" s="318" t="s">
        <v>58</v>
      </c>
      <c r="BJ7" s="312" t="s">
        <v>19</v>
      </c>
      <c r="BK7" s="319" t="s">
        <v>21</v>
      </c>
      <c r="BL7" s="525"/>
      <c r="BM7" s="525"/>
      <c r="BN7" s="526"/>
      <c r="BO7" s="525"/>
      <c r="BP7" s="525"/>
      <c r="BQ7" s="525"/>
      <c r="BR7" s="525"/>
      <c r="BS7" s="540"/>
      <c r="BT7" s="540"/>
      <c r="BU7" s="543"/>
      <c r="BV7" s="510"/>
      <c r="BW7" s="510"/>
      <c r="BX7" s="510"/>
      <c r="BY7" s="510"/>
      <c r="BZ7" s="510"/>
      <c r="CA7" s="510"/>
      <c r="CB7" s="543"/>
      <c r="CC7" s="510"/>
      <c r="CD7" s="510"/>
      <c r="CE7" s="510"/>
      <c r="CF7" s="510"/>
      <c r="CG7" s="510"/>
      <c r="CH7" s="510"/>
      <c r="CI7" s="533"/>
      <c r="CJ7" s="533"/>
      <c r="CK7" s="545"/>
      <c r="CL7" s="545"/>
      <c r="CM7" s="533"/>
      <c r="CN7" s="544"/>
      <c r="CO7" s="551"/>
      <c r="CP7" s="551"/>
      <c r="CQ7" s="551"/>
      <c r="CR7" s="551"/>
      <c r="CS7" s="320" t="s">
        <v>397</v>
      </c>
      <c r="CT7" s="320" t="s">
        <v>398</v>
      </c>
      <c r="CU7" s="320" t="s">
        <v>399</v>
      </c>
      <c r="CV7" s="525"/>
      <c r="CW7" s="520"/>
      <c r="CX7" s="520"/>
      <c r="CY7" s="520"/>
      <c r="CZ7" s="520"/>
      <c r="DA7" s="520"/>
      <c r="DB7" s="520"/>
      <c r="DC7" s="203" t="s">
        <v>295</v>
      </c>
      <c r="DD7" s="203" t="s">
        <v>296</v>
      </c>
      <c r="DE7" s="203" t="s">
        <v>297</v>
      </c>
      <c r="DF7" s="523"/>
      <c r="DG7" s="520"/>
      <c r="DH7" s="524"/>
      <c r="DI7" s="524"/>
      <c r="DJ7" s="565"/>
      <c r="DK7" s="565"/>
      <c r="DL7" s="523"/>
      <c r="DM7" s="523"/>
      <c r="DN7" s="523"/>
      <c r="DO7" s="523"/>
      <c r="DP7" s="523"/>
      <c r="DQ7" s="523"/>
      <c r="DR7" s="523"/>
      <c r="DS7" s="523"/>
      <c r="DT7" s="520"/>
      <c r="DU7" s="520"/>
      <c r="DV7" s="521"/>
      <c r="DW7" s="521"/>
      <c r="DX7" s="520"/>
      <c r="DY7" s="520"/>
      <c r="DZ7" s="523"/>
      <c r="EA7" s="520"/>
      <c r="EB7" s="524"/>
      <c r="EC7" s="524"/>
      <c r="ED7" s="520"/>
      <c r="EE7" s="520"/>
      <c r="EF7" s="580"/>
      <c r="EG7" s="575"/>
      <c r="EH7" s="520"/>
      <c r="EI7" s="520"/>
      <c r="EJ7" s="520"/>
      <c r="EK7" s="521"/>
      <c r="EL7" s="521"/>
      <c r="EM7" s="520"/>
      <c r="EN7" s="522"/>
      <c r="EO7" s="523"/>
      <c r="EP7" s="520"/>
      <c r="EQ7" s="524"/>
      <c r="ER7" s="524"/>
      <c r="ES7" s="565"/>
      <c r="ET7" s="565"/>
      <c r="EU7" s="221" t="s">
        <v>30</v>
      </c>
      <c r="EV7" s="221" t="s">
        <v>128</v>
      </c>
      <c r="EW7" s="221" t="s">
        <v>385</v>
      </c>
      <c r="EX7" s="221" t="s">
        <v>328</v>
      </c>
      <c r="EY7" s="221" t="s">
        <v>198</v>
      </c>
      <c r="EZ7" s="221" t="s">
        <v>87</v>
      </c>
      <c r="FA7" s="221" t="s">
        <v>30</v>
      </c>
      <c r="FB7" s="221" t="s">
        <v>128</v>
      </c>
      <c r="FC7" s="221" t="s">
        <v>385</v>
      </c>
      <c r="FD7" s="221" t="s">
        <v>328</v>
      </c>
      <c r="FE7" s="221" t="s">
        <v>198</v>
      </c>
      <c r="FF7" s="221" t="s">
        <v>87</v>
      </c>
      <c r="FG7" s="182" t="s">
        <v>329</v>
      </c>
      <c r="FH7" s="182" t="s">
        <v>330</v>
      </c>
      <c r="FI7" s="182" t="s">
        <v>331</v>
      </c>
      <c r="FJ7" s="584"/>
      <c r="FK7" s="558"/>
      <c r="FL7" s="558"/>
      <c r="FM7" s="158" t="s">
        <v>58</v>
      </c>
      <c r="FN7" s="217" t="s">
        <v>19</v>
      </c>
      <c r="FO7" s="217" t="s">
        <v>21</v>
      </c>
      <c r="FP7" s="575"/>
      <c r="FQ7" s="575"/>
      <c r="FR7" s="592"/>
      <c r="FS7" s="576"/>
      <c r="FT7" s="576"/>
      <c r="FU7" s="576"/>
      <c r="FV7" s="575"/>
      <c r="FW7" s="582"/>
      <c r="FX7" s="586"/>
      <c r="FY7" s="637"/>
      <c r="FZ7" s="486"/>
      <c r="GA7" s="486"/>
      <c r="GB7" s="486"/>
      <c r="GC7" s="486"/>
      <c r="GD7" s="486"/>
      <c r="GE7" s="486"/>
      <c r="GF7" s="639"/>
      <c r="GG7" s="486"/>
      <c r="GH7" s="486"/>
      <c r="GI7" s="486"/>
      <c r="GJ7" s="486"/>
      <c r="GK7" s="486"/>
      <c r="GL7" s="486"/>
      <c r="GM7" s="495"/>
      <c r="GN7" s="495"/>
      <c r="GO7" s="495"/>
      <c r="GP7" s="495"/>
      <c r="GQ7" s="321" t="s">
        <v>397</v>
      </c>
      <c r="GR7" s="321" t="s">
        <v>398</v>
      </c>
      <c r="GS7" s="321" t="s">
        <v>399</v>
      </c>
      <c r="GT7" s="579"/>
      <c r="GU7" s="579"/>
      <c r="GV7" s="488"/>
      <c r="GW7" s="488"/>
      <c r="GX7" s="488"/>
      <c r="GY7" s="489"/>
      <c r="GZ7" s="488"/>
      <c r="HA7" s="488"/>
      <c r="HB7" s="488"/>
      <c r="HC7" s="488"/>
      <c r="HD7" s="488"/>
      <c r="HE7" s="489"/>
      <c r="HF7" s="590"/>
      <c r="HG7" s="590"/>
      <c r="HH7" s="590"/>
      <c r="HI7" s="573"/>
      <c r="HJ7" s="223" t="s">
        <v>30</v>
      </c>
      <c r="HK7" s="223" t="s">
        <v>28</v>
      </c>
      <c r="HL7" s="223" t="s">
        <v>29</v>
      </c>
      <c r="HM7" s="223" t="s">
        <v>30</v>
      </c>
      <c r="HN7" s="223" t="s">
        <v>28</v>
      </c>
      <c r="HO7" s="223" t="s">
        <v>29</v>
      </c>
    </row>
    <row r="8" spans="1:223" s="95" customFormat="1" ht="20.45" customHeight="1">
      <c r="A8" s="213">
        <v>1</v>
      </c>
      <c r="B8" s="213">
        <v>2</v>
      </c>
      <c r="C8" s="213">
        <v>3</v>
      </c>
      <c r="D8" s="482"/>
      <c r="E8" s="482"/>
      <c r="F8" s="213">
        <v>4</v>
      </c>
      <c r="G8" s="213">
        <v>5</v>
      </c>
      <c r="H8" s="213">
        <v>6</v>
      </c>
      <c r="I8" s="213">
        <v>7</v>
      </c>
      <c r="J8" s="213">
        <v>8</v>
      </c>
      <c r="K8" s="213">
        <v>9</v>
      </c>
      <c r="L8" s="213">
        <v>10</v>
      </c>
      <c r="M8" s="213">
        <v>11</v>
      </c>
      <c r="N8" s="213">
        <v>12</v>
      </c>
      <c r="O8" s="213">
        <v>13</v>
      </c>
      <c r="P8" s="213">
        <v>14</v>
      </c>
      <c r="Q8" s="213">
        <v>15</v>
      </c>
      <c r="R8" s="213">
        <v>16</v>
      </c>
      <c r="S8" s="213">
        <v>17</v>
      </c>
      <c r="T8" s="213">
        <v>18</v>
      </c>
      <c r="U8" s="213">
        <v>19</v>
      </c>
      <c r="V8" s="213">
        <v>20</v>
      </c>
      <c r="W8" s="213">
        <v>21</v>
      </c>
      <c r="X8" s="213">
        <v>22</v>
      </c>
      <c r="Y8" s="213">
        <v>23</v>
      </c>
      <c r="Z8" s="213">
        <v>24</v>
      </c>
      <c r="AA8" s="213">
        <v>25</v>
      </c>
      <c r="AB8" s="213">
        <v>26</v>
      </c>
      <c r="AC8" s="213">
        <v>27</v>
      </c>
      <c r="AD8" s="213">
        <v>28</v>
      </c>
      <c r="AE8" s="213">
        <v>29</v>
      </c>
      <c r="AF8" s="213">
        <v>30</v>
      </c>
      <c r="AG8" s="213">
        <v>31</v>
      </c>
      <c r="AH8" s="213">
        <v>32</v>
      </c>
      <c r="AI8" s="213">
        <v>33</v>
      </c>
      <c r="AJ8" s="213">
        <v>34</v>
      </c>
      <c r="AK8" s="213">
        <v>35</v>
      </c>
      <c r="AL8" s="213">
        <v>36</v>
      </c>
      <c r="AM8" s="213">
        <v>37</v>
      </c>
      <c r="AN8" s="213">
        <v>38</v>
      </c>
      <c r="AO8" s="213">
        <v>39</v>
      </c>
      <c r="AP8" s="213">
        <v>40</v>
      </c>
      <c r="AQ8" s="213">
        <v>41</v>
      </c>
      <c r="AR8" s="213">
        <v>42</v>
      </c>
      <c r="AS8" s="213">
        <v>43</v>
      </c>
      <c r="AT8" s="213">
        <v>44</v>
      </c>
      <c r="AU8" s="213">
        <v>45</v>
      </c>
      <c r="AV8" s="213">
        <v>46</v>
      </c>
      <c r="AW8" s="213">
        <v>47</v>
      </c>
      <c r="AX8" s="213">
        <v>48</v>
      </c>
      <c r="AY8" s="213">
        <v>49</v>
      </c>
      <c r="AZ8" s="213">
        <v>50</v>
      </c>
      <c r="BA8" s="213">
        <v>51</v>
      </c>
      <c r="BB8" s="213">
        <v>52</v>
      </c>
      <c r="BC8" s="213">
        <v>53</v>
      </c>
      <c r="BD8" s="213">
        <v>54</v>
      </c>
      <c r="BE8" s="213">
        <v>55</v>
      </c>
      <c r="BF8" s="213">
        <v>56</v>
      </c>
      <c r="BG8" s="213">
        <v>57</v>
      </c>
      <c r="BH8" s="213">
        <v>58</v>
      </c>
      <c r="BI8" s="213">
        <v>59</v>
      </c>
      <c r="BJ8" s="213">
        <v>60</v>
      </c>
      <c r="BK8" s="213">
        <v>61</v>
      </c>
      <c r="BL8" s="213">
        <v>62</v>
      </c>
      <c r="BM8" s="213">
        <v>63</v>
      </c>
      <c r="BN8" s="213">
        <v>64</v>
      </c>
      <c r="BO8" s="213">
        <v>65</v>
      </c>
      <c r="BP8" s="213">
        <v>66</v>
      </c>
      <c r="BQ8" s="213">
        <v>67</v>
      </c>
      <c r="BR8" s="213">
        <v>68</v>
      </c>
      <c r="BS8" s="213">
        <v>69</v>
      </c>
      <c r="BT8" s="213">
        <v>70</v>
      </c>
      <c r="BU8" s="213">
        <v>71</v>
      </c>
      <c r="BV8" s="213">
        <v>72</v>
      </c>
      <c r="BW8" s="213">
        <v>73</v>
      </c>
      <c r="BX8" s="213">
        <v>74</v>
      </c>
      <c r="BY8" s="213">
        <v>75</v>
      </c>
      <c r="BZ8" s="213">
        <v>76</v>
      </c>
      <c r="CA8" s="213">
        <v>77</v>
      </c>
      <c r="CB8" s="213">
        <v>78</v>
      </c>
      <c r="CC8" s="213">
        <v>79</v>
      </c>
      <c r="CD8" s="213">
        <v>80</v>
      </c>
      <c r="CE8" s="213">
        <v>81</v>
      </c>
      <c r="CF8" s="213">
        <v>82</v>
      </c>
      <c r="CG8" s="213">
        <v>83</v>
      </c>
      <c r="CH8" s="213">
        <v>84</v>
      </c>
      <c r="CI8" s="213">
        <v>85</v>
      </c>
      <c r="CJ8" s="213">
        <v>86</v>
      </c>
      <c r="CK8" s="213">
        <v>87</v>
      </c>
      <c r="CL8" s="213">
        <v>88</v>
      </c>
      <c r="CM8" s="213">
        <v>89</v>
      </c>
      <c r="CN8" s="213">
        <v>90</v>
      </c>
      <c r="CO8" s="213">
        <v>91</v>
      </c>
      <c r="CP8" s="213">
        <v>92</v>
      </c>
      <c r="CQ8" s="213">
        <v>93</v>
      </c>
      <c r="CR8" s="213">
        <v>94</v>
      </c>
      <c r="CS8" s="213">
        <v>95</v>
      </c>
      <c r="CT8" s="213">
        <v>96</v>
      </c>
      <c r="CU8" s="213">
        <v>97</v>
      </c>
      <c r="CV8" s="213">
        <v>98</v>
      </c>
      <c r="CW8" s="213">
        <v>99</v>
      </c>
      <c r="CX8" s="213">
        <v>100</v>
      </c>
      <c r="CY8" s="213">
        <v>101</v>
      </c>
      <c r="CZ8" s="213">
        <v>102</v>
      </c>
      <c r="DA8" s="213">
        <v>103</v>
      </c>
      <c r="DB8" s="213">
        <v>104</v>
      </c>
      <c r="DC8" s="213">
        <v>105</v>
      </c>
      <c r="DD8" s="213">
        <v>106</v>
      </c>
      <c r="DE8" s="213">
        <v>107</v>
      </c>
      <c r="DF8" s="213">
        <v>108</v>
      </c>
      <c r="DG8" s="213">
        <v>109</v>
      </c>
      <c r="DH8" s="213">
        <v>110</v>
      </c>
      <c r="DI8" s="213">
        <v>111</v>
      </c>
      <c r="DJ8" s="213">
        <v>112</v>
      </c>
      <c r="DK8" s="213">
        <v>113</v>
      </c>
      <c r="DL8" s="213">
        <v>114</v>
      </c>
      <c r="DM8" s="213">
        <v>115</v>
      </c>
      <c r="DN8" s="213">
        <v>116</v>
      </c>
      <c r="DO8" s="213">
        <v>117</v>
      </c>
      <c r="DP8" s="213">
        <v>118</v>
      </c>
      <c r="DQ8" s="213">
        <v>119</v>
      </c>
      <c r="DR8" s="213">
        <v>120</v>
      </c>
      <c r="DS8" s="213">
        <v>121</v>
      </c>
      <c r="DT8" s="213">
        <v>122</v>
      </c>
      <c r="DU8" s="213">
        <v>123</v>
      </c>
      <c r="DV8" s="213">
        <v>124</v>
      </c>
      <c r="DW8" s="213">
        <v>125</v>
      </c>
      <c r="DX8" s="213">
        <v>126</v>
      </c>
      <c r="DY8" s="213">
        <v>127</v>
      </c>
      <c r="DZ8" s="213">
        <v>128</v>
      </c>
      <c r="EA8" s="213">
        <v>129</v>
      </c>
      <c r="EB8" s="213">
        <v>130</v>
      </c>
      <c r="EC8" s="213">
        <v>131</v>
      </c>
      <c r="ED8" s="213">
        <v>132</v>
      </c>
      <c r="EE8" s="213">
        <v>133</v>
      </c>
      <c r="EF8" s="213">
        <v>134</v>
      </c>
      <c r="EG8" s="213">
        <v>135</v>
      </c>
      <c r="EH8" s="213">
        <v>136</v>
      </c>
      <c r="EI8" s="213">
        <v>137</v>
      </c>
      <c r="EJ8" s="213">
        <v>138</v>
      </c>
      <c r="EK8" s="213">
        <v>139</v>
      </c>
      <c r="EL8" s="213">
        <v>140</v>
      </c>
      <c r="EM8" s="213">
        <v>141</v>
      </c>
      <c r="EN8" s="213">
        <v>142</v>
      </c>
      <c r="EO8" s="213">
        <v>143</v>
      </c>
      <c r="EP8" s="213">
        <v>144</v>
      </c>
      <c r="EQ8" s="213">
        <v>145</v>
      </c>
      <c r="ER8" s="213">
        <v>146</v>
      </c>
      <c r="ES8" s="213">
        <v>147</v>
      </c>
      <c r="ET8" s="213">
        <v>148</v>
      </c>
      <c r="EU8" s="213">
        <v>149</v>
      </c>
      <c r="EV8" s="213">
        <v>150</v>
      </c>
      <c r="EW8" s="213">
        <v>151</v>
      </c>
      <c r="EX8" s="213">
        <v>152</v>
      </c>
      <c r="EY8" s="213">
        <v>153</v>
      </c>
      <c r="EZ8" s="213">
        <v>154</v>
      </c>
      <c r="FA8" s="213">
        <v>155</v>
      </c>
      <c r="FB8" s="213">
        <v>156</v>
      </c>
      <c r="FC8" s="213">
        <v>157</v>
      </c>
      <c r="FD8" s="213">
        <v>158</v>
      </c>
      <c r="FE8" s="213">
        <v>159</v>
      </c>
      <c r="FF8" s="213">
        <v>160</v>
      </c>
      <c r="FG8" s="213">
        <v>161</v>
      </c>
      <c r="FH8" s="213">
        <v>162</v>
      </c>
      <c r="FI8" s="213">
        <v>163</v>
      </c>
      <c r="FJ8" s="213">
        <v>164</v>
      </c>
      <c r="FK8" s="213">
        <v>165</v>
      </c>
      <c r="FL8" s="213">
        <v>166</v>
      </c>
      <c r="FM8" s="213">
        <v>167</v>
      </c>
      <c r="FN8" s="213">
        <v>168</v>
      </c>
      <c r="FO8" s="213">
        <v>169</v>
      </c>
      <c r="FP8" s="213">
        <v>170</v>
      </c>
      <c r="FQ8" s="213">
        <v>171</v>
      </c>
      <c r="FR8" s="213">
        <v>172</v>
      </c>
      <c r="FS8" s="213">
        <v>173</v>
      </c>
      <c r="FT8" s="213">
        <v>174</v>
      </c>
      <c r="FU8" s="213">
        <v>175</v>
      </c>
      <c r="FV8" s="213">
        <v>176</v>
      </c>
      <c r="FW8" s="213">
        <v>177</v>
      </c>
      <c r="FX8" s="213">
        <v>178</v>
      </c>
      <c r="FY8" s="213">
        <v>179</v>
      </c>
      <c r="FZ8" s="213">
        <v>180</v>
      </c>
      <c r="GA8" s="213">
        <v>181</v>
      </c>
      <c r="GB8" s="213">
        <v>182</v>
      </c>
      <c r="GC8" s="213">
        <v>183</v>
      </c>
      <c r="GD8" s="213">
        <v>184</v>
      </c>
      <c r="GE8" s="213">
        <v>185</v>
      </c>
      <c r="GF8" s="213">
        <v>186</v>
      </c>
      <c r="GG8" s="213">
        <v>187</v>
      </c>
      <c r="GH8" s="213">
        <v>188</v>
      </c>
      <c r="GI8" s="213">
        <v>189</v>
      </c>
      <c r="GJ8" s="213">
        <v>190</v>
      </c>
      <c r="GK8" s="213">
        <v>191</v>
      </c>
      <c r="GL8" s="213">
        <v>192</v>
      </c>
      <c r="GM8" s="213">
        <v>193</v>
      </c>
      <c r="GN8" s="213">
        <v>194</v>
      </c>
      <c r="GO8" s="213">
        <v>195</v>
      </c>
      <c r="GP8" s="213">
        <v>196</v>
      </c>
      <c r="GQ8" s="213">
        <v>197</v>
      </c>
      <c r="GR8" s="213">
        <v>198</v>
      </c>
      <c r="GS8" s="213">
        <v>199</v>
      </c>
      <c r="GT8" s="213">
        <v>200</v>
      </c>
      <c r="GU8" s="213">
        <v>201</v>
      </c>
      <c r="GV8" s="213">
        <v>202</v>
      </c>
      <c r="GW8" s="213">
        <v>203</v>
      </c>
      <c r="GX8" s="213">
        <v>204</v>
      </c>
      <c r="GY8" s="213">
        <v>205</v>
      </c>
      <c r="GZ8" s="213">
        <v>206</v>
      </c>
      <c r="HA8" s="213">
        <v>207</v>
      </c>
      <c r="HB8" s="213">
        <v>208</v>
      </c>
      <c r="HC8" s="213">
        <v>209</v>
      </c>
      <c r="HD8" s="213">
        <v>210</v>
      </c>
      <c r="HE8" s="213">
        <v>211</v>
      </c>
      <c r="HF8" s="213">
        <v>212</v>
      </c>
      <c r="HG8" s="213">
        <v>213</v>
      </c>
      <c r="HH8" s="213">
        <v>214</v>
      </c>
      <c r="HI8" s="213">
        <v>215</v>
      </c>
      <c r="HJ8" s="213">
        <v>216</v>
      </c>
      <c r="HK8" s="213">
        <v>217</v>
      </c>
      <c r="HL8" s="213">
        <v>218</v>
      </c>
      <c r="HM8" s="213">
        <v>219</v>
      </c>
      <c r="HN8" s="213">
        <v>220</v>
      </c>
      <c r="HO8" s="213">
        <v>221</v>
      </c>
    </row>
    <row r="9" spans="1:223" s="116" customFormat="1" ht="63.6" customHeight="1">
      <c r="A9" s="120">
        <v>1</v>
      </c>
      <c r="B9" s="119" t="s">
        <v>2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8"/>
      <c r="EC9" s="148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8"/>
      <c r="ER9" s="148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8"/>
      <c r="FG9" s="148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8"/>
      <c r="FV9" s="148"/>
      <c r="FW9" s="148"/>
      <c r="FX9" s="148"/>
      <c r="FY9" s="148"/>
      <c r="FZ9" s="148"/>
      <c r="GA9" s="148"/>
      <c r="GB9" s="148"/>
      <c r="GC9" s="148"/>
      <c r="GD9" s="148"/>
      <c r="GE9" s="148"/>
      <c r="GF9" s="148"/>
      <c r="GG9" s="148"/>
      <c r="GH9" s="148"/>
      <c r="GI9" s="148"/>
      <c r="GJ9" s="148"/>
      <c r="GK9" s="148"/>
      <c r="GL9" s="148"/>
      <c r="GM9" s="148"/>
      <c r="GN9" s="148"/>
      <c r="GO9" s="148"/>
      <c r="GP9" s="148"/>
      <c r="GQ9" s="148"/>
      <c r="GR9" s="148"/>
      <c r="GS9" s="148"/>
      <c r="GT9" s="148"/>
      <c r="GU9" s="148"/>
      <c r="GV9" s="148"/>
      <c r="GW9" s="148"/>
      <c r="GX9" s="148"/>
      <c r="GY9" s="148"/>
      <c r="GZ9" s="148"/>
      <c r="HA9" s="148"/>
      <c r="HB9" s="148"/>
      <c r="HC9" s="148"/>
      <c r="HD9" s="148"/>
      <c r="HE9" s="148"/>
      <c r="HF9" s="252"/>
      <c r="HG9" s="366"/>
      <c r="HH9" s="366"/>
      <c r="HI9" s="148"/>
      <c r="HJ9" s="148"/>
      <c r="HK9" s="148"/>
      <c r="HL9" s="148"/>
      <c r="HM9" s="148"/>
      <c r="HN9" s="148"/>
      <c r="HO9" s="148"/>
    </row>
    <row r="10" spans="1:223" s="116" customFormat="1" ht="62.1" customHeight="1">
      <c r="A10" s="120">
        <v>2</v>
      </c>
      <c r="B10" s="119" t="s">
        <v>84</v>
      </c>
      <c r="C10" s="352"/>
      <c r="D10" s="480"/>
      <c r="E10" s="480"/>
      <c r="F10" s="352"/>
      <c r="G10" s="352"/>
      <c r="H10" s="352"/>
      <c r="I10" s="352"/>
      <c r="J10" s="352"/>
      <c r="K10" s="352"/>
      <c r="L10" s="352"/>
      <c r="M10" s="352"/>
      <c r="N10" s="352"/>
      <c r="O10" s="352"/>
      <c r="P10" s="352"/>
      <c r="Q10" s="352"/>
      <c r="R10" s="352"/>
      <c r="S10" s="352"/>
      <c r="T10" s="352"/>
      <c r="U10" s="352"/>
      <c r="V10" s="352"/>
      <c r="W10" s="352"/>
      <c r="X10" s="352"/>
      <c r="Y10" s="352"/>
      <c r="Z10" s="352"/>
      <c r="AA10" s="352"/>
      <c r="AB10" s="352"/>
      <c r="AC10" s="352"/>
      <c r="AD10" s="352"/>
      <c r="AE10" s="352"/>
      <c r="AF10" s="352"/>
      <c r="AG10" s="352"/>
      <c r="AH10" s="352"/>
      <c r="AI10" s="352"/>
      <c r="AJ10" s="352"/>
      <c r="AK10" s="352"/>
      <c r="AL10" s="352"/>
      <c r="AM10" s="352"/>
      <c r="AN10" s="352"/>
      <c r="AO10" s="352"/>
      <c r="AP10" s="352"/>
      <c r="AQ10" s="352"/>
      <c r="AR10" s="352"/>
      <c r="AS10" s="352"/>
      <c r="AT10" s="352"/>
      <c r="AU10" s="352"/>
      <c r="AV10" s="352"/>
      <c r="AW10" s="352"/>
      <c r="AX10" s="352"/>
      <c r="AY10" s="352"/>
      <c r="AZ10" s="352"/>
      <c r="BA10" s="352"/>
      <c r="BB10" s="352"/>
      <c r="BC10" s="352"/>
      <c r="BD10" s="352"/>
      <c r="BE10" s="352"/>
      <c r="BF10" s="148"/>
      <c r="BG10" s="352"/>
      <c r="BH10" s="352"/>
      <c r="BI10" s="352"/>
      <c r="BJ10" s="352"/>
      <c r="BK10" s="352"/>
      <c r="BL10" s="352"/>
      <c r="BM10" s="352"/>
      <c r="BN10" s="352"/>
      <c r="BO10" s="352"/>
      <c r="BP10" s="352"/>
      <c r="BQ10" s="352"/>
      <c r="BR10" s="352"/>
      <c r="BS10" s="352"/>
      <c r="BT10" s="352"/>
      <c r="BU10" s="352"/>
      <c r="BV10" s="352"/>
      <c r="BW10" s="352"/>
      <c r="BX10" s="352"/>
      <c r="BY10" s="352"/>
      <c r="BZ10" s="352"/>
      <c r="CA10" s="352"/>
      <c r="CB10" s="352"/>
      <c r="CC10" s="352"/>
      <c r="CD10" s="352"/>
      <c r="CE10" s="352"/>
      <c r="CF10" s="352"/>
      <c r="CG10" s="352"/>
      <c r="CH10" s="352"/>
      <c r="CI10" s="352"/>
      <c r="CJ10" s="352"/>
      <c r="CK10" s="352"/>
      <c r="CL10" s="352"/>
      <c r="CM10" s="352"/>
      <c r="CN10" s="352"/>
      <c r="CO10" s="352"/>
      <c r="CP10" s="352"/>
      <c r="CQ10" s="352"/>
      <c r="CR10" s="352"/>
      <c r="CS10" s="352"/>
      <c r="CT10" s="352"/>
      <c r="CU10" s="352"/>
      <c r="CV10" s="352"/>
      <c r="CW10" s="352"/>
      <c r="CX10" s="352"/>
      <c r="CY10" s="352"/>
      <c r="CZ10" s="352"/>
      <c r="DA10" s="352"/>
      <c r="DB10" s="352"/>
      <c r="DC10" s="352"/>
      <c r="DD10" s="352"/>
      <c r="DE10" s="352"/>
      <c r="DF10" s="352"/>
      <c r="DG10" s="352"/>
      <c r="DH10" s="352"/>
      <c r="DI10" s="352"/>
      <c r="DJ10" s="352"/>
      <c r="DK10" s="352"/>
      <c r="DL10" s="352"/>
      <c r="DM10" s="352"/>
      <c r="DN10" s="352"/>
      <c r="DO10" s="352"/>
      <c r="DP10" s="352"/>
      <c r="DQ10" s="352"/>
      <c r="DR10" s="352"/>
      <c r="DS10" s="352"/>
      <c r="DT10" s="352"/>
      <c r="DU10" s="352"/>
      <c r="DV10" s="352"/>
      <c r="DW10" s="352"/>
      <c r="DX10" s="352"/>
      <c r="DY10" s="352"/>
      <c r="DZ10" s="352"/>
      <c r="EA10" s="352"/>
      <c r="EB10" s="352"/>
      <c r="EC10" s="352"/>
      <c r="ED10" s="352"/>
      <c r="EE10" s="352"/>
      <c r="EF10" s="352"/>
      <c r="EG10" s="352"/>
      <c r="EH10" s="352"/>
      <c r="EI10" s="352"/>
      <c r="EJ10" s="352"/>
      <c r="EK10" s="352"/>
      <c r="EL10" s="352"/>
      <c r="EM10" s="352"/>
      <c r="EN10" s="352"/>
      <c r="EO10" s="352"/>
      <c r="EP10" s="352"/>
      <c r="EQ10" s="352"/>
      <c r="ER10" s="352"/>
      <c r="ES10" s="352"/>
      <c r="ET10" s="352"/>
      <c r="EU10" s="352"/>
      <c r="EV10" s="228"/>
      <c r="EW10" s="228"/>
      <c r="EX10" s="228"/>
      <c r="EY10" s="228"/>
      <c r="EZ10" s="228"/>
      <c r="FA10" s="228"/>
      <c r="FB10" s="228"/>
      <c r="FC10" s="228"/>
      <c r="FD10" s="228"/>
      <c r="FE10" s="228"/>
      <c r="FF10" s="228"/>
      <c r="FG10" s="352"/>
      <c r="FH10" s="352"/>
      <c r="FI10" s="352"/>
      <c r="FJ10" s="148"/>
      <c r="FK10" s="228"/>
      <c r="FL10" s="228"/>
      <c r="FM10" s="228"/>
      <c r="FN10" s="228"/>
      <c r="FO10" s="352"/>
      <c r="FP10" s="352"/>
      <c r="FQ10" s="352"/>
      <c r="FR10" s="352"/>
      <c r="FS10" s="352"/>
      <c r="FT10" s="352"/>
      <c r="FU10" s="352"/>
      <c r="FV10" s="352"/>
      <c r="FW10" s="352"/>
      <c r="FX10" s="352"/>
      <c r="FY10" s="352"/>
      <c r="FZ10" s="352"/>
      <c r="GA10" s="352"/>
      <c r="GB10" s="352"/>
      <c r="GC10" s="352"/>
      <c r="GD10" s="352"/>
      <c r="GE10" s="352"/>
      <c r="GF10" s="352"/>
      <c r="GG10" s="352"/>
      <c r="GH10" s="352"/>
      <c r="GI10" s="352"/>
      <c r="GJ10" s="352"/>
      <c r="GK10" s="352"/>
      <c r="GL10" s="352"/>
      <c r="GM10" s="352"/>
      <c r="GN10" s="352"/>
      <c r="GO10" s="352"/>
      <c r="GP10" s="352"/>
      <c r="GQ10" s="352"/>
      <c r="GR10" s="352"/>
      <c r="GS10" s="352"/>
      <c r="GT10" s="352"/>
      <c r="GU10" s="352"/>
      <c r="GV10" s="352"/>
      <c r="GW10" s="352"/>
      <c r="GX10" s="352"/>
      <c r="GY10" s="352"/>
      <c r="GZ10" s="352"/>
      <c r="HA10" s="352"/>
      <c r="HB10" s="352"/>
      <c r="HC10" s="352"/>
      <c r="HD10" s="352"/>
      <c r="HE10" s="352"/>
      <c r="HF10" s="352"/>
      <c r="HG10" s="352"/>
      <c r="HH10" s="352"/>
      <c r="HI10" s="352"/>
      <c r="HJ10" s="352"/>
      <c r="HK10" s="352"/>
      <c r="HL10" s="352"/>
      <c r="HM10" s="352"/>
      <c r="HN10" s="352"/>
      <c r="HO10" s="352"/>
    </row>
    <row r="11" spans="1:223" s="102" customFormat="1" ht="54" customHeight="1">
      <c r="A11" s="104">
        <v>3</v>
      </c>
      <c r="B11" s="103" t="s">
        <v>3</v>
      </c>
      <c r="C11" s="229"/>
      <c r="D11" s="229"/>
      <c r="E11" s="229"/>
      <c r="F11" s="230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29"/>
      <c r="BF11" s="148"/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229"/>
      <c r="BR11" s="229"/>
      <c r="BS11" s="229"/>
      <c r="BT11" s="229"/>
      <c r="BU11" s="229"/>
      <c r="BV11" s="229"/>
      <c r="BW11" s="229"/>
      <c r="BX11" s="229"/>
      <c r="BY11" s="229"/>
      <c r="BZ11" s="229"/>
      <c r="CA11" s="229"/>
      <c r="CB11" s="229"/>
      <c r="CC11" s="229"/>
      <c r="CD11" s="229"/>
      <c r="CE11" s="229"/>
      <c r="CF11" s="229"/>
      <c r="CG11" s="229"/>
      <c r="CH11" s="229"/>
      <c r="CI11" s="229"/>
      <c r="CJ11" s="229"/>
      <c r="CK11" s="229"/>
      <c r="CL11" s="229"/>
      <c r="CM11" s="229"/>
      <c r="CN11" s="229"/>
      <c r="CO11" s="229"/>
      <c r="CP11" s="229"/>
      <c r="CQ11" s="229"/>
      <c r="CR11" s="229"/>
      <c r="CS11" s="229"/>
      <c r="CT11" s="229"/>
      <c r="CU11" s="229"/>
      <c r="CV11" s="229"/>
      <c r="CW11" s="229"/>
      <c r="CX11" s="229"/>
      <c r="CY11" s="229"/>
      <c r="CZ11" s="229"/>
      <c r="DA11" s="229"/>
      <c r="DB11" s="229"/>
      <c r="DC11" s="229"/>
      <c r="DD11" s="229"/>
      <c r="DE11" s="229"/>
      <c r="DF11" s="229"/>
      <c r="DG11" s="229"/>
      <c r="DH11" s="229"/>
      <c r="DI11" s="229"/>
      <c r="DJ11" s="229"/>
      <c r="DK11" s="229"/>
      <c r="DL11" s="229"/>
      <c r="DM11" s="229"/>
      <c r="DN11" s="229"/>
      <c r="DO11" s="229"/>
      <c r="DP11" s="229"/>
      <c r="DQ11" s="229"/>
      <c r="DR11" s="229"/>
      <c r="DS11" s="229"/>
      <c r="DT11" s="229"/>
      <c r="DU11" s="229"/>
      <c r="DV11" s="229"/>
      <c r="DW11" s="229"/>
      <c r="DX11" s="229"/>
      <c r="DY11" s="229"/>
      <c r="DZ11" s="229"/>
      <c r="EA11" s="229"/>
      <c r="EB11" s="229"/>
      <c r="EC11" s="229"/>
      <c r="ED11" s="229"/>
      <c r="EE11" s="229"/>
      <c r="EF11" s="229"/>
      <c r="EG11" s="229"/>
      <c r="EH11" s="229"/>
      <c r="EI11" s="229"/>
      <c r="EJ11" s="229"/>
      <c r="EK11" s="229"/>
      <c r="EL11" s="229"/>
      <c r="EM11" s="229"/>
      <c r="EN11" s="229"/>
      <c r="EO11" s="229"/>
      <c r="EP11" s="229"/>
      <c r="EQ11" s="229"/>
      <c r="ER11" s="229"/>
      <c r="ES11" s="229"/>
      <c r="ET11" s="229"/>
      <c r="EU11" s="229"/>
      <c r="EV11" s="228"/>
      <c r="EW11" s="231"/>
      <c r="EX11" s="231"/>
      <c r="EY11" s="231"/>
      <c r="EZ11" s="231"/>
      <c r="FA11" s="231"/>
      <c r="FB11" s="231"/>
      <c r="FC11" s="231"/>
      <c r="FD11" s="231"/>
      <c r="FE11" s="231"/>
      <c r="FF11" s="231"/>
      <c r="FG11" s="363"/>
      <c r="FH11" s="363"/>
      <c r="FI11" s="363"/>
      <c r="FJ11" s="148"/>
      <c r="FK11" s="231"/>
      <c r="FL11" s="231"/>
      <c r="FM11" s="231"/>
      <c r="FN11" s="231"/>
      <c r="FO11" s="229"/>
      <c r="FP11" s="229"/>
      <c r="FQ11" s="229"/>
      <c r="FR11" s="229"/>
      <c r="FS11" s="229"/>
      <c r="FT11" s="229"/>
      <c r="FU11" s="229"/>
      <c r="FV11" s="229"/>
      <c r="FW11" s="229"/>
      <c r="FX11" s="229"/>
      <c r="FY11" s="229"/>
      <c r="FZ11" s="363"/>
      <c r="GA11" s="363"/>
      <c r="GB11" s="363"/>
      <c r="GC11" s="363"/>
      <c r="GD11" s="363"/>
      <c r="GE11" s="363"/>
      <c r="GF11" s="229"/>
      <c r="GG11" s="229"/>
      <c r="GH11" s="229"/>
      <c r="GI11" s="229"/>
      <c r="GJ11" s="229"/>
      <c r="GK11" s="229"/>
      <c r="GL11" s="229"/>
      <c r="GM11" s="229"/>
      <c r="GN11" s="229"/>
      <c r="GO11" s="229"/>
      <c r="GP11" s="229"/>
      <c r="GQ11" s="229"/>
      <c r="GR11" s="229"/>
      <c r="GS11" s="229"/>
      <c r="GT11" s="229"/>
      <c r="GU11" s="229"/>
      <c r="GV11" s="229"/>
      <c r="GW11" s="229"/>
      <c r="GX11" s="229"/>
      <c r="GY11" s="229"/>
      <c r="GZ11" s="229"/>
      <c r="HA11" s="229"/>
      <c r="HB11" s="229"/>
      <c r="HC11" s="229"/>
      <c r="HD11" s="229"/>
      <c r="HE11" s="229"/>
      <c r="HF11" s="274"/>
      <c r="HG11" s="309"/>
      <c r="HH11" s="229"/>
      <c r="HI11" s="229"/>
      <c r="HJ11" s="229"/>
      <c r="HK11" s="229"/>
      <c r="HL11" s="229"/>
      <c r="HM11" s="229"/>
      <c r="HN11" s="229"/>
      <c r="HO11" s="229"/>
    </row>
    <row r="12" spans="1:223" s="102" customFormat="1" ht="60.95" customHeight="1">
      <c r="A12" s="104">
        <v>4</v>
      </c>
      <c r="B12" s="103" t="s">
        <v>4</v>
      </c>
      <c r="C12" s="363"/>
      <c r="D12" s="480"/>
      <c r="E12" s="480"/>
      <c r="F12" s="363"/>
      <c r="G12" s="363"/>
      <c r="H12" s="363"/>
      <c r="I12" s="363"/>
      <c r="J12" s="201"/>
      <c r="K12" s="363"/>
      <c r="L12" s="363"/>
      <c r="M12" s="363"/>
      <c r="N12" s="148"/>
      <c r="O12" s="201"/>
      <c r="P12" s="201"/>
      <c r="Q12" s="201"/>
      <c r="R12" s="201"/>
      <c r="S12" s="201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363"/>
      <c r="AS12" s="363"/>
      <c r="AT12" s="225"/>
      <c r="AU12" s="225"/>
      <c r="AV12" s="225"/>
      <c r="AW12" s="225"/>
      <c r="AX12" s="201"/>
      <c r="AY12" s="201"/>
      <c r="AZ12" s="201"/>
      <c r="BA12" s="148"/>
      <c r="BB12" s="148"/>
      <c r="BC12" s="148"/>
      <c r="BD12" s="225"/>
      <c r="BE12" s="225"/>
      <c r="BF12" s="148"/>
      <c r="BG12" s="225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363"/>
      <c r="CJ12" s="363"/>
      <c r="CK12" s="363"/>
      <c r="CL12" s="363"/>
      <c r="CM12" s="363"/>
      <c r="CN12" s="363"/>
      <c r="CO12" s="363"/>
      <c r="CP12" s="363"/>
      <c r="CQ12" s="363"/>
      <c r="CR12" s="363"/>
      <c r="CS12" s="363"/>
      <c r="CT12" s="363"/>
      <c r="CU12" s="363"/>
      <c r="CV12" s="363"/>
      <c r="CW12" s="363"/>
      <c r="CX12" s="363"/>
      <c r="CY12" s="363"/>
      <c r="CZ12" s="363"/>
      <c r="DA12" s="363"/>
      <c r="DB12" s="363"/>
      <c r="DC12" s="363"/>
      <c r="DD12" s="363"/>
      <c r="DE12" s="363"/>
      <c r="DF12" s="201"/>
      <c r="DG12" s="201"/>
      <c r="DH12" s="363"/>
      <c r="DI12" s="363"/>
      <c r="DJ12" s="363"/>
      <c r="DK12" s="363"/>
      <c r="DL12" s="201"/>
      <c r="DM12" s="363"/>
      <c r="DN12" s="363"/>
      <c r="DO12" s="363"/>
      <c r="DP12" s="363"/>
      <c r="DQ12" s="363"/>
      <c r="DR12" s="363"/>
      <c r="DS12" s="363"/>
      <c r="DT12" s="363"/>
      <c r="DU12" s="363"/>
      <c r="DV12" s="201"/>
      <c r="DW12" s="201"/>
      <c r="DX12" s="363"/>
      <c r="DY12" s="363"/>
      <c r="DZ12" s="363"/>
      <c r="EA12" s="363"/>
      <c r="EB12" s="201"/>
      <c r="EC12" s="201"/>
      <c r="ED12" s="363"/>
      <c r="EE12" s="363"/>
      <c r="EF12" s="363"/>
      <c r="EG12" s="363"/>
      <c r="EH12" s="363"/>
      <c r="EI12" s="363"/>
      <c r="EJ12" s="363"/>
      <c r="EK12" s="201"/>
      <c r="EL12" s="201"/>
      <c r="EM12" s="363"/>
      <c r="EN12" s="363"/>
      <c r="EO12" s="363"/>
      <c r="EP12" s="363"/>
      <c r="EQ12" s="201"/>
      <c r="ER12" s="201"/>
      <c r="ES12" s="363"/>
      <c r="ET12" s="363"/>
      <c r="EU12" s="363"/>
      <c r="EV12" s="363"/>
      <c r="EW12" s="363"/>
      <c r="EX12" s="363"/>
      <c r="EY12" s="363"/>
      <c r="EZ12" s="363"/>
      <c r="FA12" s="363"/>
      <c r="FB12" s="363"/>
      <c r="FC12" s="363"/>
      <c r="FD12" s="363"/>
      <c r="FE12" s="363"/>
      <c r="FF12" s="363"/>
      <c r="FG12" s="363"/>
      <c r="FH12" s="363"/>
      <c r="FI12" s="363"/>
      <c r="FJ12" s="228"/>
      <c r="FK12" s="232"/>
      <c r="FL12" s="232"/>
      <c r="FM12" s="232"/>
      <c r="FN12" s="232"/>
      <c r="FO12" s="148"/>
      <c r="FP12" s="148"/>
      <c r="FQ12" s="148"/>
      <c r="FR12" s="148"/>
      <c r="FS12" s="148"/>
      <c r="FT12" s="148"/>
      <c r="FU12" s="148"/>
      <c r="FV12" s="148"/>
      <c r="FW12" s="148"/>
      <c r="FX12" s="148"/>
      <c r="FY12" s="148"/>
      <c r="FZ12" s="148"/>
      <c r="GA12" s="148"/>
      <c r="GB12" s="148"/>
      <c r="GC12" s="148"/>
      <c r="GD12" s="148"/>
      <c r="GE12" s="148"/>
      <c r="GF12" s="148"/>
      <c r="GG12" s="148"/>
      <c r="GH12" s="148"/>
      <c r="GI12" s="148"/>
      <c r="GJ12" s="148"/>
      <c r="GK12" s="148"/>
      <c r="GL12" s="148"/>
      <c r="GM12" s="148"/>
      <c r="GN12" s="148"/>
      <c r="GO12" s="148"/>
      <c r="GP12" s="148"/>
      <c r="GQ12" s="148"/>
      <c r="GR12" s="148"/>
      <c r="GS12" s="148"/>
      <c r="GT12" s="148"/>
      <c r="GU12" s="148"/>
      <c r="GV12" s="148"/>
      <c r="GW12" s="148"/>
      <c r="GX12" s="148"/>
      <c r="GY12" s="148"/>
      <c r="GZ12" s="148"/>
      <c r="HA12" s="148"/>
      <c r="HB12" s="148"/>
      <c r="HC12" s="148"/>
      <c r="HD12" s="148"/>
      <c r="HE12" s="148"/>
      <c r="HF12" s="363"/>
      <c r="HG12" s="363"/>
      <c r="HH12" s="363"/>
      <c r="HI12" s="148"/>
      <c r="HJ12" s="148"/>
      <c r="HK12" s="148"/>
      <c r="HL12" s="148"/>
      <c r="HM12" s="148"/>
      <c r="HN12" s="148"/>
      <c r="HO12" s="148"/>
    </row>
    <row r="13" spans="1:223" s="125" customFormat="1" ht="58.9" customHeight="1">
      <c r="A13" s="130">
        <v>5</v>
      </c>
      <c r="B13" s="128" t="s">
        <v>5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8"/>
      <c r="EC13" s="148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8"/>
      <c r="ER13" s="148"/>
      <c r="ES13" s="148"/>
      <c r="ET13" s="148"/>
      <c r="EU13" s="148"/>
      <c r="EV13" s="232"/>
      <c r="EW13" s="232"/>
      <c r="EX13" s="232"/>
      <c r="EY13" s="232"/>
      <c r="EZ13" s="232"/>
      <c r="FA13" s="232"/>
      <c r="FB13" s="232"/>
      <c r="FC13" s="232"/>
      <c r="FD13" s="232"/>
      <c r="FE13" s="232"/>
      <c r="FF13" s="232"/>
      <c r="FG13" s="232"/>
      <c r="FH13" s="232"/>
      <c r="FI13" s="232"/>
      <c r="FJ13" s="148"/>
      <c r="FK13" s="232"/>
      <c r="FL13" s="232"/>
      <c r="FM13" s="232"/>
      <c r="FN13" s="232"/>
      <c r="FO13" s="148"/>
      <c r="FP13" s="148"/>
      <c r="FQ13" s="148"/>
      <c r="FR13" s="148"/>
      <c r="FS13" s="148"/>
      <c r="FT13" s="148"/>
      <c r="FU13" s="148"/>
      <c r="FV13" s="148"/>
      <c r="FW13" s="148"/>
      <c r="FX13" s="148"/>
      <c r="FY13" s="148"/>
      <c r="FZ13" s="148"/>
      <c r="GA13" s="148"/>
      <c r="GB13" s="148"/>
      <c r="GC13" s="148"/>
      <c r="GD13" s="148"/>
      <c r="GE13" s="148"/>
      <c r="GF13" s="148"/>
      <c r="GG13" s="148"/>
      <c r="GH13" s="148"/>
      <c r="GI13" s="148"/>
      <c r="GJ13" s="148"/>
      <c r="GK13" s="148"/>
      <c r="GL13" s="148"/>
      <c r="GM13" s="148"/>
      <c r="GN13" s="148"/>
      <c r="GO13" s="148"/>
      <c r="GP13" s="148"/>
      <c r="GQ13" s="148"/>
      <c r="GR13" s="148"/>
      <c r="GS13" s="148"/>
      <c r="GT13" s="148"/>
      <c r="GU13" s="148"/>
      <c r="GV13" s="148"/>
      <c r="GW13" s="148"/>
      <c r="GX13" s="148"/>
      <c r="GY13" s="148"/>
      <c r="GZ13" s="148"/>
      <c r="HA13" s="148"/>
      <c r="HB13" s="148"/>
      <c r="HC13" s="148"/>
      <c r="HD13" s="148"/>
      <c r="HE13" s="148"/>
      <c r="HF13" s="363"/>
      <c r="HG13" s="363"/>
      <c r="HH13" s="363"/>
      <c r="HI13" s="148"/>
      <c r="HJ13" s="148"/>
      <c r="HK13" s="148"/>
      <c r="HL13" s="148"/>
      <c r="HM13" s="148"/>
      <c r="HN13" s="148"/>
      <c r="HO13" s="148"/>
    </row>
    <row r="14" spans="1:223" s="125" customFormat="1" ht="59.65" customHeight="1">
      <c r="A14" s="130">
        <v>6</v>
      </c>
      <c r="B14" s="128" t="s">
        <v>53</v>
      </c>
      <c r="C14" s="225"/>
      <c r="D14" s="225"/>
      <c r="E14" s="225"/>
      <c r="F14" s="225"/>
      <c r="G14" s="225"/>
      <c r="H14" s="225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  <c r="AM14" s="363"/>
      <c r="AN14" s="363"/>
      <c r="AO14" s="363"/>
      <c r="AP14" s="363"/>
      <c r="AQ14" s="363"/>
      <c r="AR14" s="363"/>
      <c r="AS14" s="363"/>
      <c r="AT14" s="363"/>
      <c r="AU14" s="363"/>
      <c r="AV14" s="363"/>
      <c r="AW14" s="363"/>
      <c r="AX14" s="363"/>
      <c r="AY14" s="363"/>
      <c r="AZ14" s="363"/>
      <c r="BA14" s="363"/>
      <c r="BB14" s="363"/>
      <c r="BC14" s="363"/>
      <c r="BD14" s="363"/>
      <c r="BE14" s="363"/>
      <c r="BF14" s="148"/>
      <c r="BG14" s="363"/>
      <c r="BH14" s="363"/>
      <c r="BI14" s="363"/>
      <c r="BJ14" s="363"/>
      <c r="BK14" s="363"/>
      <c r="BL14" s="363"/>
      <c r="BM14" s="363"/>
      <c r="BN14" s="363"/>
      <c r="BO14" s="363"/>
      <c r="BP14" s="363"/>
      <c r="BQ14" s="363"/>
      <c r="BR14" s="363"/>
      <c r="BS14" s="363"/>
      <c r="BT14" s="363"/>
      <c r="BU14" s="363"/>
      <c r="BV14" s="363"/>
      <c r="BW14" s="363"/>
      <c r="BX14" s="363"/>
      <c r="BY14" s="363"/>
      <c r="BZ14" s="363"/>
      <c r="CA14" s="363"/>
      <c r="CB14" s="363"/>
      <c r="CC14" s="363"/>
      <c r="CD14" s="363"/>
      <c r="CE14" s="363"/>
      <c r="CF14" s="363"/>
      <c r="CG14" s="363"/>
      <c r="CH14" s="363"/>
      <c r="CI14" s="363"/>
      <c r="CJ14" s="363"/>
      <c r="CK14" s="363"/>
      <c r="CL14" s="363"/>
      <c r="CM14" s="363"/>
      <c r="CN14" s="363"/>
      <c r="CO14" s="363"/>
      <c r="CP14" s="363"/>
      <c r="CQ14" s="363"/>
      <c r="CR14" s="363"/>
      <c r="CS14" s="363"/>
      <c r="CT14" s="363"/>
      <c r="CU14" s="363"/>
      <c r="CV14" s="363"/>
      <c r="CW14" s="363"/>
      <c r="CX14" s="363"/>
      <c r="CY14" s="363"/>
      <c r="CZ14" s="363"/>
      <c r="DA14" s="363"/>
      <c r="DB14" s="363"/>
      <c r="DC14" s="363"/>
      <c r="DD14" s="363"/>
      <c r="DE14" s="363"/>
      <c r="DF14" s="363"/>
      <c r="DG14" s="363"/>
      <c r="DH14" s="363"/>
      <c r="DI14" s="363"/>
      <c r="DJ14" s="363"/>
      <c r="DK14" s="363"/>
      <c r="DL14" s="363"/>
      <c r="DM14" s="363"/>
      <c r="DN14" s="363"/>
      <c r="DO14" s="363"/>
      <c r="DP14" s="363"/>
      <c r="DQ14" s="363"/>
      <c r="DR14" s="363"/>
      <c r="DS14" s="363"/>
      <c r="DT14" s="363"/>
      <c r="DU14" s="363"/>
      <c r="DV14" s="363"/>
      <c r="DW14" s="363"/>
      <c r="DX14" s="363"/>
      <c r="DY14" s="363"/>
      <c r="DZ14" s="363"/>
      <c r="EA14" s="363"/>
      <c r="EB14" s="363"/>
      <c r="EC14" s="363"/>
      <c r="ED14" s="363"/>
      <c r="EE14" s="363"/>
      <c r="EF14" s="363"/>
      <c r="EG14" s="363"/>
      <c r="EH14" s="363"/>
      <c r="EI14" s="363"/>
      <c r="EJ14" s="363"/>
      <c r="EK14" s="363"/>
      <c r="EL14" s="363"/>
      <c r="EM14" s="363"/>
      <c r="EN14" s="363"/>
      <c r="EO14" s="363"/>
      <c r="EP14" s="363"/>
      <c r="EQ14" s="363"/>
      <c r="ER14" s="363"/>
      <c r="ES14" s="363"/>
      <c r="ET14" s="363"/>
      <c r="EU14" s="363"/>
      <c r="EV14" s="228"/>
      <c r="EW14" s="228"/>
      <c r="EX14" s="228"/>
      <c r="EY14" s="228"/>
      <c r="EZ14" s="228"/>
      <c r="FA14" s="228"/>
      <c r="FB14" s="228"/>
      <c r="FC14" s="228"/>
      <c r="FD14" s="228"/>
      <c r="FE14" s="228"/>
      <c r="FF14" s="228"/>
      <c r="FG14" s="228"/>
      <c r="FH14" s="228"/>
      <c r="FI14" s="228"/>
      <c r="FJ14" s="148"/>
      <c r="FK14" s="228"/>
      <c r="FL14" s="228"/>
      <c r="FM14" s="228"/>
      <c r="FN14" s="228"/>
      <c r="FO14" s="363"/>
      <c r="FP14" s="363"/>
      <c r="FQ14" s="363"/>
      <c r="FR14" s="363"/>
      <c r="FS14" s="363"/>
      <c r="FT14" s="363"/>
      <c r="FU14" s="363"/>
      <c r="FV14" s="363"/>
      <c r="FW14" s="363"/>
      <c r="FX14" s="363"/>
      <c r="FY14" s="363"/>
      <c r="FZ14" s="363"/>
      <c r="GA14" s="363"/>
      <c r="GB14" s="363"/>
      <c r="GC14" s="363"/>
      <c r="GD14" s="363"/>
      <c r="GE14" s="363"/>
      <c r="GF14" s="363"/>
      <c r="GG14" s="363"/>
      <c r="GH14" s="363"/>
      <c r="GI14" s="363"/>
      <c r="GJ14" s="363"/>
      <c r="GK14" s="363"/>
      <c r="GL14" s="363"/>
      <c r="GM14" s="363"/>
      <c r="GN14" s="363"/>
      <c r="GO14" s="363"/>
      <c r="GP14" s="363"/>
      <c r="GQ14" s="363"/>
      <c r="GR14" s="363"/>
      <c r="GS14" s="363"/>
      <c r="GT14" s="363"/>
      <c r="GU14" s="363"/>
      <c r="GV14" s="363"/>
      <c r="GW14" s="363"/>
      <c r="GX14" s="363"/>
      <c r="GY14" s="363"/>
      <c r="GZ14" s="363"/>
      <c r="HA14" s="363"/>
      <c r="HB14" s="363"/>
      <c r="HC14" s="363"/>
      <c r="HD14" s="363"/>
      <c r="HE14" s="363"/>
      <c r="HF14" s="363"/>
      <c r="HG14" s="363"/>
      <c r="HH14" s="363"/>
      <c r="HI14" s="363"/>
      <c r="HJ14" s="363"/>
      <c r="HK14" s="363"/>
      <c r="HL14" s="363"/>
      <c r="HM14" s="363"/>
      <c r="HN14" s="363"/>
      <c r="HO14" s="363"/>
    </row>
    <row r="15" spans="1:223" s="125" customFormat="1" ht="60" customHeight="1">
      <c r="A15" s="136">
        <v>7</v>
      </c>
      <c r="B15" s="128" t="s">
        <v>54</v>
      </c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01"/>
      <c r="AU15" s="201"/>
      <c r="AV15" s="201"/>
      <c r="AW15" s="201"/>
      <c r="AX15" s="201"/>
      <c r="AY15" s="201"/>
      <c r="AZ15" s="201"/>
      <c r="BA15" s="201"/>
      <c r="BB15" s="201"/>
      <c r="BC15" s="201"/>
      <c r="BD15" s="201"/>
      <c r="BE15" s="201"/>
      <c r="BF15" s="148"/>
      <c r="BG15" s="201"/>
      <c r="BH15" s="201"/>
      <c r="BI15" s="201"/>
      <c r="BJ15" s="201"/>
      <c r="BK15" s="201"/>
      <c r="BL15" s="201"/>
      <c r="BM15" s="201"/>
      <c r="BN15" s="201"/>
      <c r="BO15" s="201"/>
      <c r="BP15" s="201"/>
      <c r="BQ15" s="201"/>
      <c r="BR15" s="201"/>
      <c r="BS15" s="201"/>
      <c r="BT15" s="201"/>
      <c r="BU15" s="201"/>
      <c r="BV15" s="201"/>
      <c r="BW15" s="201"/>
      <c r="BX15" s="201"/>
      <c r="BY15" s="201"/>
      <c r="BZ15" s="201"/>
      <c r="CA15" s="201"/>
      <c r="CB15" s="201"/>
      <c r="CC15" s="201"/>
      <c r="CD15" s="201"/>
      <c r="CE15" s="201"/>
      <c r="CF15" s="201"/>
      <c r="CG15" s="201"/>
      <c r="CH15" s="201"/>
      <c r="CI15" s="201"/>
      <c r="CJ15" s="201"/>
      <c r="CK15" s="201"/>
      <c r="CL15" s="201"/>
      <c r="CM15" s="201"/>
      <c r="CN15" s="201"/>
      <c r="CO15" s="201"/>
      <c r="CP15" s="201"/>
      <c r="CQ15" s="201"/>
      <c r="CR15" s="201"/>
      <c r="CS15" s="201"/>
      <c r="CT15" s="201"/>
      <c r="CU15" s="201"/>
      <c r="CV15" s="201"/>
      <c r="CW15" s="201"/>
      <c r="CX15" s="201"/>
      <c r="CY15" s="201"/>
      <c r="CZ15" s="201"/>
      <c r="DA15" s="201"/>
      <c r="DB15" s="201"/>
      <c r="DC15" s="201"/>
      <c r="DD15" s="201"/>
      <c r="DE15" s="201"/>
      <c r="DF15" s="201"/>
      <c r="DG15" s="201"/>
      <c r="DH15" s="201"/>
      <c r="DI15" s="201"/>
      <c r="DJ15" s="201"/>
      <c r="DK15" s="201"/>
      <c r="DL15" s="201"/>
      <c r="DM15" s="201"/>
      <c r="DN15" s="201"/>
      <c r="DO15" s="201"/>
      <c r="DP15" s="201"/>
      <c r="DQ15" s="201"/>
      <c r="DR15" s="201"/>
      <c r="DS15" s="201"/>
      <c r="DT15" s="201"/>
      <c r="DU15" s="201"/>
      <c r="DV15" s="201"/>
      <c r="DW15" s="201"/>
      <c r="DX15" s="201"/>
      <c r="DY15" s="201"/>
      <c r="DZ15" s="201"/>
      <c r="EA15" s="201"/>
      <c r="EB15" s="201"/>
      <c r="EC15" s="201"/>
      <c r="ED15" s="201"/>
      <c r="EE15" s="201"/>
      <c r="EF15" s="201"/>
      <c r="EG15" s="201"/>
      <c r="EH15" s="201"/>
      <c r="EI15" s="201"/>
      <c r="EJ15" s="201"/>
      <c r="EK15" s="201"/>
      <c r="EL15" s="201"/>
      <c r="EM15" s="201"/>
      <c r="EN15" s="201"/>
      <c r="EO15" s="201"/>
      <c r="EP15" s="201"/>
      <c r="EQ15" s="201"/>
      <c r="ER15" s="201"/>
      <c r="ES15" s="201"/>
      <c r="ET15" s="201"/>
      <c r="EU15" s="201"/>
      <c r="EV15" s="426"/>
      <c r="EW15" s="426"/>
      <c r="EX15" s="426"/>
      <c r="EY15" s="426"/>
      <c r="EZ15" s="426"/>
      <c r="FA15" s="427"/>
      <c r="FB15" s="426"/>
      <c r="FC15" s="426"/>
      <c r="FD15" s="426"/>
      <c r="FE15" s="426"/>
      <c r="FF15" s="426"/>
      <c r="FG15" s="427"/>
      <c r="FH15" s="427"/>
      <c r="FI15" s="427"/>
      <c r="FJ15" s="201"/>
      <c r="FK15" s="201"/>
      <c r="FL15" s="201"/>
      <c r="FM15" s="201"/>
      <c r="FN15" s="201"/>
      <c r="FO15" s="201"/>
      <c r="FP15" s="201"/>
      <c r="FQ15" s="201"/>
      <c r="FR15" s="201"/>
      <c r="FS15" s="201"/>
      <c r="FT15" s="201"/>
      <c r="FU15" s="201"/>
      <c r="FV15" s="201"/>
      <c r="FW15" s="201"/>
      <c r="FX15" s="201"/>
      <c r="FY15" s="201"/>
      <c r="FZ15" s="201"/>
      <c r="GA15" s="201"/>
      <c r="GB15" s="201"/>
      <c r="GC15" s="201"/>
      <c r="GD15" s="201"/>
      <c r="GE15" s="201"/>
      <c r="GF15" s="201"/>
      <c r="GG15" s="201"/>
      <c r="GH15" s="201"/>
      <c r="GI15" s="201"/>
      <c r="GJ15" s="201"/>
      <c r="GK15" s="201"/>
      <c r="GL15" s="201"/>
      <c r="GM15" s="201"/>
      <c r="GN15" s="201"/>
      <c r="GO15" s="201"/>
      <c r="GP15" s="201"/>
      <c r="GQ15" s="201"/>
      <c r="GR15" s="201"/>
      <c r="GS15" s="201"/>
      <c r="GT15" s="201"/>
      <c r="GU15" s="201"/>
      <c r="GV15" s="201"/>
      <c r="GW15" s="201"/>
      <c r="GX15" s="201"/>
      <c r="GY15" s="201"/>
      <c r="GZ15" s="201"/>
      <c r="HA15" s="201"/>
      <c r="HB15" s="201"/>
      <c r="HC15" s="201"/>
      <c r="HD15" s="201"/>
      <c r="HE15" s="201"/>
      <c r="HF15" s="201"/>
      <c r="HG15" s="201"/>
      <c r="HH15" s="201"/>
      <c r="HI15" s="201"/>
      <c r="HJ15" s="201"/>
      <c r="HK15" s="201"/>
      <c r="HL15" s="201"/>
      <c r="HM15" s="201"/>
      <c r="HN15" s="201"/>
      <c r="HO15" s="201"/>
    </row>
    <row r="16" spans="1:223" s="116" customFormat="1" ht="56.1" customHeight="1">
      <c r="A16" s="120">
        <v>8</v>
      </c>
      <c r="B16" s="119" t="s">
        <v>6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287"/>
      <c r="EW16" s="287"/>
      <c r="EX16" s="287"/>
      <c r="EY16" s="287"/>
      <c r="EZ16" s="287"/>
      <c r="FA16" s="232"/>
      <c r="FB16" s="287"/>
      <c r="FC16" s="287"/>
      <c r="FD16" s="287"/>
      <c r="FE16" s="287"/>
      <c r="FF16" s="287"/>
      <c r="FG16" s="287"/>
      <c r="FH16" s="287"/>
      <c r="FI16" s="287"/>
      <c r="FJ16" s="148"/>
      <c r="FK16" s="232"/>
      <c r="FL16" s="232"/>
      <c r="FM16" s="232"/>
      <c r="FN16" s="232"/>
      <c r="FO16" s="148"/>
      <c r="FP16" s="148"/>
      <c r="FQ16" s="148"/>
      <c r="FR16" s="148"/>
      <c r="FS16" s="148"/>
      <c r="FT16" s="148"/>
      <c r="FU16" s="148"/>
      <c r="FV16" s="148"/>
      <c r="FW16" s="148"/>
      <c r="FX16" s="148"/>
      <c r="FY16" s="148"/>
      <c r="FZ16" s="148"/>
      <c r="GA16" s="148"/>
      <c r="GB16" s="148"/>
      <c r="GC16" s="148"/>
      <c r="GD16" s="148"/>
      <c r="GE16" s="148"/>
      <c r="GF16" s="148"/>
      <c r="GG16" s="148"/>
      <c r="GH16" s="148"/>
      <c r="GI16" s="148"/>
      <c r="GJ16" s="148"/>
      <c r="GK16" s="148"/>
      <c r="GL16" s="148"/>
      <c r="GM16" s="148"/>
      <c r="GN16" s="148"/>
      <c r="GO16" s="148"/>
      <c r="GP16" s="148"/>
      <c r="GQ16" s="148"/>
      <c r="GR16" s="148"/>
      <c r="GS16" s="148"/>
      <c r="GT16" s="148"/>
      <c r="GU16" s="148"/>
      <c r="GV16" s="363"/>
      <c r="GW16" s="363"/>
      <c r="GX16" s="363"/>
      <c r="GY16" s="363"/>
      <c r="GZ16" s="363"/>
      <c r="HA16" s="363"/>
      <c r="HB16" s="363"/>
      <c r="HC16" s="363"/>
      <c r="HD16" s="363"/>
      <c r="HE16" s="363"/>
      <c r="HF16" s="363"/>
      <c r="HG16" s="363"/>
      <c r="HH16" s="363"/>
      <c r="HI16" s="363"/>
      <c r="HJ16" s="363"/>
      <c r="HK16" s="363"/>
      <c r="HL16" s="363"/>
      <c r="HM16" s="363"/>
      <c r="HN16" s="363"/>
      <c r="HO16" s="363"/>
    </row>
    <row r="17" spans="1:224" s="125" customFormat="1" ht="61.9" customHeight="1">
      <c r="A17" s="136">
        <v>9</v>
      </c>
      <c r="B17" s="128" t="s">
        <v>7</v>
      </c>
      <c r="C17" s="225"/>
      <c r="D17" s="225"/>
      <c r="E17" s="225"/>
      <c r="F17" s="225"/>
      <c r="G17" s="225"/>
      <c r="H17" s="225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225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225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225"/>
      <c r="CX17" s="225"/>
      <c r="CY17" s="225"/>
      <c r="CZ17" s="225"/>
      <c r="DA17" s="225"/>
      <c r="DB17" s="225"/>
      <c r="DC17" s="225"/>
      <c r="DD17" s="225"/>
      <c r="DE17" s="225"/>
      <c r="DF17" s="148"/>
      <c r="DG17" s="148"/>
      <c r="DH17" s="225"/>
      <c r="DI17" s="225"/>
      <c r="DJ17" s="225"/>
      <c r="DK17" s="225"/>
      <c r="DL17" s="225"/>
      <c r="DM17" s="225"/>
      <c r="DN17" s="225"/>
      <c r="DO17" s="225"/>
      <c r="DP17" s="225"/>
      <c r="DQ17" s="225"/>
      <c r="DR17" s="225"/>
      <c r="DS17" s="225"/>
      <c r="DT17" s="225"/>
      <c r="DU17" s="225"/>
      <c r="DV17" s="148"/>
      <c r="DW17" s="148"/>
      <c r="DX17" s="148"/>
      <c r="DY17" s="148"/>
      <c r="DZ17" s="225"/>
      <c r="EA17" s="225"/>
      <c r="EB17" s="148"/>
      <c r="EC17" s="148"/>
      <c r="ED17" s="148"/>
      <c r="EE17" s="148"/>
      <c r="EF17" s="148"/>
      <c r="EG17" s="148"/>
      <c r="EH17" s="148"/>
      <c r="EI17" s="225"/>
      <c r="EJ17" s="225"/>
      <c r="EK17" s="225"/>
      <c r="EL17" s="225"/>
      <c r="EM17" s="225"/>
      <c r="EN17" s="225"/>
      <c r="EO17" s="225"/>
      <c r="EP17" s="225"/>
      <c r="EQ17" s="225"/>
      <c r="ER17" s="225"/>
      <c r="ES17" s="225"/>
      <c r="ET17" s="225"/>
      <c r="EU17" s="225"/>
      <c r="EV17" s="232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148"/>
      <c r="FK17" s="233"/>
      <c r="FL17" s="233"/>
      <c r="FM17" s="233"/>
      <c r="FN17" s="233"/>
      <c r="FO17" s="225"/>
      <c r="FP17" s="225"/>
      <c r="FQ17" s="225"/>
      <c r="FR17" s="225"/>
      <c r="FS17" s="225"/>
      <c r="FT17" s="225"/>
      <c r="FU17" s="225"/>
      <c r="FV17" s="225"/>
      <c r="FW17" s="225"/>
      <c r="FX17" s="225"/>
      <c r="FY17" s="225"/>
      <c r="FZ17" s="225"/>
      <c r="GA17" s="225"/>
      <c r="GB17" s="225"/>
      <c r="GC17" s="225"/>
      <c r="GD17" s="225"/>
      <c r="GE17" s="225"/>
      <c r="GF17" s="225"/>
      <c r="GG17" s="225"/>
      <c r="GH17" s="225"/>
      <c r="GI17" s="225"/>
      <c r="GJ17" s="225"/>
      <c r="GK17" s="225"/>
      <c r="GL17" s="225"/>
      <c r="GM17" s="225"/>
      <c r="GN17" s="225"/>
      <c r="GO17" s="225"/>
      <c r="GP17" s="225"/>
      <c r="GQ17" s="225"/>
      <c r="GR17" s="225"/>
      <c r="GS17" s="225"/>
      <c r="GT17" s="225"/>
      <c r="GU17" s="225"/>
      <c r="GV17" s="148"/>
      <c r="GW17" s="148"/>
      <c r="GX17" s="148"/>
      <c r="GY17" s="148"/>
      <c r="GZ17" s="148"/>
      <c r="HA17" s="148"/>
      <c r="HB17" s="148"/>
      <c r="HC17" s="148"/>
      <c r="HD17" s="148"/>
      <c r="HE17" s="148"/>
      <c r="HF17" s="148"/>
      <c r="HG17" s="148"/>
      <c r="HH17" s="148"/>
      <c r="HI17" s="148"/>
      <c r="HJ17" s="148"/>
      <c r="HK17" s="148"/>
      <c r="HL17" s="148"/>
      <c r="HM17" s="148"/>
      <c r="HN17" s="148"/>
      <c r="HO17" s="148"/>
    </row>
    <row r="18" spans="1:224" s="116" customFormat="1" ht="56.1" customHeight="1">
      <c r="A18" s="120">
        <v>10</v>
      </c>
      <c r="B18" s="119" t="s">
        <v>31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  <c r="ER18" s="148"/>
      <c r="ES18" s="148"/>
      <c r="ET18" s="148"/>
      <c r="EU18" s="148"/>
      <c r="EV18" s="228"/>
      <c r="EW18" s="228"/>
      <c r="EX18" s="228"/>
      <c r="EY18" s="232"/>
      <c r="EZ18" s="232"/>
      <c r="FA18" s="232"/>
      <c r="FB18" s="232"/>
      <c r="FC18" s="232"/>
      <c r="FD18" s="232"/>
      <c r="FE18" s="232"/>
      <c r="FF18" s="232"/>
      <c r="FG18" s="232"/>
      <c r="FH18" s="232"/>
      <c r="FI18" s="232"/>
      <c r="FJ18" s="148"/>
      <c r="FK18" s="232"/>
      <c r="FL18" s="232"/>
      <c r="FM18" s="232"/>
      <c r="FN18" s="232"/>
      <c r="FO18" s="148"/>
      <c r="FP18" s="148"/>
      <c r="FQ18" s="148"/>
      <c r="FR18" s="148"/>
      <c r="FS18" s="148"/>
      <c r="FT18" s="148"/>
      <c r="FU18" s="148"/>
      <c r="FV18" s="148"/>
      <c r="FW18" s="148"/>
      <c r="FX18" s="148"/>
      <c r="FY18" s="148"/>
      <c r="FZ18" s="148"/>
      <c r="GA18" s="148"/>
      <c r="GB18" s="148"/>
      <c r="GC18" s="148"/>
      <c r="GD18" s="148"/>
      <c r="GE18" s="148"/>
      <c r="GF18" s="148"/>
      <c r="GG18" s="148"/>
      <c r="GH18" s="148"/>
      <c r="GI18" s="148"/>
      <c r="GJ18" s="148"/>
      <c r="GK18" s="148"/>
      <c r="GL18" s="148"/>
      <c r="GM18" s="148"/>
      <c r="GN18" s="148"/>
      <c r="GO18" s="148"/>
      <c r="GP18" s="148"/>
      <c r="GQ18" s="148"/>
      <c r="GR18" s="148"/>
      <c r="GS18" s="148"/>
      <c r="GT18" s="148"/>
      <c r="GU18" s="148"/>
      <c r="GV18" s="148"/>
      <c r="GW18" s="148"/>
      <c r="GX18" s="148"/>
      <c r="GY18" s="148"/>
      <c r="GZ18" s="148"/>
      <c r="HA18" s="148"/>
      <c r="HB18" s="148"/>
      <c r="HC18" s="148"/>
      <c r="HD18" s="148"/>
      <c r="HE18" s="148"/>
      <c r="HF18" s="352"/>
      <c r="HG18" s="352"/>
      <c r="HH18" s="352"/>
      <c r="HI18" s="148"/>
      <c r="HJ18" s="148"/>
      <c r="HK18" s="148"/>
      <c r="HL18" s="148"/>
      <c r="HM18" s="148"/>
      <c r="HN18" s="148"/>
      <c r="HO18" s="148"/>
    </row>
    <row r="19" spans="1:224" s="73" customFormat="1" ht="58.9" customHeight="1">
      <c r="A19" s="88">
        <v>11</v>
      </c>
      <c r="B19" s="80" t="s">
        <v>8</v>
      </c>
      <c r="C19" s="352"/>
      <c r="D19" s="480"/>
      <c r="E19" s="480"/>
      <c r="F19" s="352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2"/>
      <c r="U19" s="352"/>
      <c r="V19" s="352"/>
      <c r="W19" s="352"/>
      <c r="X19" s="352"/>
      <c r="Y19" s="352"/>
      <c r="Z19" s="352"/>
      <c r="AA19" s="352"/>
      <c r="AB19" s="352"/>
      <c r="AC19" s="352"/>
      <c r="AD19" s="352"/>
      <c r="AE19" s="352"/>
      <c r="AF19" s="352"/>
      <c r="AG19" s="352"/>
      <c r="AH19" s="352"/>
      <c r="AI19" s="352"/>
      <c r="AJ19" s="352"/>
      <c r="AK19" s="352"/>
      <c r="AL19" s="352"/>
      <c r="AM19" s="352"/>
      <c r="AN19" s="352"/>
      <c r="AO19" s="352"/>
      <c r="AP19" s="352"/>
      <c r="AQ19" s="352"/>
      <c r="AR19" s="352"/>
      <c r="AS19" s="352"/>
      <c r="AT19" s="352"/>
      <c r="AU19" s="352"/>
      <c r="AV19" s="352"/>
      <c r="AW19" s="386"/>
      <c r="AX19" s="352"/>
      <c r="AY19" s="352"/>
      <c r="AZ19" s="352"/>
      <c r="BA19" s="352"/>
      <c r="BB19" s="352"/>
      <c r="BC19" s="352"/>
      <c r="BD19" s="378"/>
      <c r="BE19" s="378"/>
      <c r="BF19" s="148"/>
      <c r="BG19" s="352"/>
      <c r="BH19" s="352"/>
      <c r="BI19" s="352"/>
      <c r="BJ19" s="352"/>
      <c r="BK19" s="352"/>
      <c r="BL19" s="352"/>
      <c r="BM19" s="352"/>
      <c r="BN19" s="352"/>
      <c r="BO19" s="352"/>
      <c r="BP19" s="352"/>
      <c r="BQ19" s="352"/>
      <c r="BR19" s="352"/>
      <c r="BS19" s="352"/>
      <c r="BT19" s="352"/>
      <c r="BU19" s="352"/>
      <c r="BV19" s="352"/>
      <c r="BW19" s="352"/>
      <c r="BX19" s="352"/>
      <c r="BY19" s="352"/>
      <c r="BZ19" s="352"/>
      <c r="CA19" s="352"/>
      <c r="CB19" s="352"/>
      <c r="CC19" s="352"/>
      <c r="CD19" s="352"/>
      <c r="CE19" s="352"/>
      <c r="CF19" s="352"/>
      <c r="CG19" s="352"/>
      <c r="CH19" s="352"/>
      <c r="CI19" s="352"/>
      <c r="CJ19" s="379"/>
      <c r="CK19" s="352"/>
      <c r="CL19" s="352"/>
      <c r="CM19" s="352"/>
      <c r="CN19" s="352"/>
      <c r="CO19" s="352"/>
      <c r="CP19" s="352"/>
      <c r="CQ19" s="352"/>
      <c r="CR19" s="352"/>
      <c r="CS19" s="352"/>
      <c r="CT19" s="352"/>
      <c r="CU19" s="352"/>
      <c r="CV19" s="352"/>
      <c r="CW19" s="352"/>
      <c r="CX19" s="352"/>
      <c r="CY19" s="352"/>
      <c r="CZ19" s="352"/>
      <c r="DA19" s="352"/>
      <c r="DB19" s="352"/>
      <c r="DC19" s="352"/>
      <c r="DD19" s="352"/>
      <c r="DE19" s="352"/>
      <c r="DF19" s="352"/>
      <c r="DG19" s="352"/>
      <c r="DH19" s="352"/>
      <c r="DI19" s="352"/>
      <c r="DJ19" s="352"/>
      <c r="DK19" s="352"/>
      <c r="DL19" s="352"/>
      <c r="DM19" s="352"/>
      <c r="DN19" s="352"/>
      <c r="DO19" s="352"/>
      <c r="DP19" s="352"/>
      <c r="DQ19" s="352"/>
      <c r="DR19" s="352"/>
      <c r="DS19" s="352"/>
      <c r="DT19" s="352"/>
      <c r="DU19" s="352"/>
      <c r="DV19" s="352"/>
      <c r="DW19" s="352"/>
      <c r="DX19" s="352"/>
      <c r="DY19" s="352"/>
      <c r="DZ19" s="352"/>
      <c r="EA19" s="352"/>
      <c r="EB19" s="352"/>
      <c r="EC19" s="352"/>
      <c r="ED19" s="352"/>
      <c r="EE19" s="352"/>
      <c r="EF19" s="352"/>
      <c r="EG19" s="352"/>
      <c r="EH19" s="352"/>
      <c r="EI19" s="352"/>
      <c r="EJ19" s="352"/>
      <c r="EK19" s="352"/>
      <c r="EL19" s="352"/>
      <c r="EM19" s="352"/>
      <c r="EN19" s="352"/>
      <c r="EO19" s="352"/>
      <c r="EP19" s="352"/>
      <c r="EQ19" s="352"/>
      <c r="ER19" s="352"/>
      <c r="ES19" s="352"/>
      <c r="ET19" s="352"/>
      <c r="EU19" s="228"/>
      <c r="EV19" s="228"/>
      <c r="EW19" s="228"/>
      <c r="EX19" s="228"/>
      <c r="EY19" s="228"/>
      <c r="EZ19" s="228"/>
      <c r="FA19" s="228"/>
      <c r="FB19" s="228"/>
      <c r="FC19" s="228"/>
      <c r="FD19" s="228"/>
      <c r="FE19" s="228"/>
      <c r="FF19" s="228"/>
      <c r="FG19" s="228"/>
      <c r="FH19" s="228"/>
      <c r="FI19" s="228"/>
      <c r="FJ19" s="352"/>
      <c r="FK19" s="228"/>
      <c r="FL19" s="228"/>
      <c r="FM19" s="228"/>
      <c r="FN19" s="228"/>
      <c r="FO19" s="352"/>
      <c r="FP19" s="352"/>
      <c r="FQ19" s="352"/>
      <c r="FR19" s="352"/>
      <c r="FS19" s="352"/>
      <c r="FT19" s="352"/>
      <c r="FU19" s="352"/>
      <c r="FV19" s="352"/>
      <c r="FW19" s="352"/>
      <c r="FX19" s="352"/>
      <c r="FY19" s="352"/>
      <c r="FZ19" s="352"/>
      <c r="GA19" s="352"/>
      <c r="GB19" s="352"/>
      <c r="GC19" s="352"/>
      <c r="GD19" s="352"/>
      <c r="GE19" s="352"/>
      <c r="GF19" s="352"/>
      <c r="GG19" s="352"/>
      <c r="GH19" s="352"/>
      <c r="GI19" s="352"/>
      <c r="GJ19" s="352"/>
      <c r="GK19" s="352"/>
      <c r="GL19" s="352"/>
      <c r="GM19" s="352"/>
      <c r="GN19" s="352"/>
      <c r="GO19" s="352"/>
      <c r="GP19" s="352"/>
      <c r="GQ19" s="352"/>
      <c r="GR19" s="352"/>
      <c r="GS19" s="352"/>
      <c r="GT19" s="352"/>
      <c r="GU19" s="352"/>
      <c r="GV19" s="352"/>
      <c r="GW19" s="352"/>
      <c r="GX19" s="352"/>
      <c r="GY19" s="352"/>
      <c r="GZ19" s="352"/>
      <c r="HA19" s="352"/>
      <c r="HB19" s="352"/>
      <c r="HC19" s="352"/>
      <c r="HD19" s="352"/>
      <c r="HE19" s="352"/>
      <c r="HF19" s="352"/>
      <c r="HG19" s="352"/>
      <c r="HH19" s="352"/>
      <c r="HI19" s="352"/>
      <c r="HJ19" s="352"/>
      <c r="HK19" s="352"/>
      <c r="HL19" s="352"/>
      <c r="HM19" s="378"/>
      <c r="HN19" s="378"/>
      <c r="HO19" s="378"/>
    </row>
    <row r="20" spans="1:224" s="116" customFormat="1" ht="57" customHeight="1">
      <c r="A20" s="120">
        <v>12</v>
      </c>
      <c r="B20" s="119" t="s">
        <v>9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228"/>
      <c r="EW20" s="228"/>
      <c r="EX20" s="228"/>
      <c r="EY20" s="232"/>
      <c r="EZ20" s="232"/>
      <c r="FA20" s="232"/>
      <c r="FB20" s="232"/>
      <c r="FC20" s="232"/>
      <c r="FD20" s="232"/>
      <c r="FE20" s="232"/>
      <c r="FF20" s="232"/>
      <c r="FG20" s="232"/>
      <c r="FH20" s="232"/>
      <c r="FI20" s="232"/>
      <c r="FJ20" s="148"/>
      <c r="FK20" s="232"/>
      <c r="FL20" s="232"/>
      <c r="FM20" s="232"/>
      <c r="FN20" s="232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8"/>
      <c r="GK20" s="148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352"/>
      <c r="HG20" s="352"/>
      <c r="HH20" s="352"/>
      <c r="HI20" s="148"/>
      <c r="HJ20" s="148"/>
      <c r="HK20" s="148"/>
      <c r="HL20" s="148"/>
      <c r="HM20" s="148"/>
      <c r="HN20" s="148"/>
      <c r="HO20" s="148"/>
    </row>
    <row r="21" spans="1:224" s="101" customFormat="1" ht="65.099999999999994" customHeight="1">
      <c r="A21" s="99">
        <v>13</v>
      </c>
      <c r="B21" s="100" t="s">
        <v>10</v>
      </c>
      <c r="C21" s="363"/>
      <c r="D21" s="480"/>
      <c r="E21" s="480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63"/>
      <c r="R21" s="363"/>
      <c r="S21" s="363"/>
      <c r="T21" s="363"/>
      <c r="U21" s="363"/>
      <c r="V21" s="363"/>
      <c r="W21" s="363"/>
      <c r="X21" s="363"/>
      <c r="Y21" s="363"/>
      <c r="Z21" s="363"/>
      <c r="AA21" s="363"/>
      <c r="AB21" s="363"/>
      <c r="AC21" s="363"/>
      <c r="AD21" s="363"/>
      <c r="AE21" s="363"/>
      <c r="AF21" s="363"/>
      <c r="AG21" s="363"/>
      <c r="AH21" s="363"/>
      <c r="AI21" s="363"/>
      <c r="AJ21" s="363"/>
      <c r="AK21" s="363"/>
      <c r="AL21" s="363"/>
      <c r="AM21" s="363"/>
      <c r="AN21" s="363"/>
      <c r="AO21" s="363"/>
      <c r="AP21" s="363"/>
      <c r="AQ21" s="363"/>
      <c r="AR21" s="363"/>
      <c r="AS21" s="363"/>
      <c r="AT21" s="363"/>
      <c r="AU21" s="363"/>
      <c r="AV21" s="363"/>
      <c r="AW21" s="363"/>
      <c r="AX21" s="363"/>
      <c r="AY21" s="363"/>
      <c r="AZ21" s="363"/>
      <c r="BA21" s="363"/>
      <c r="BB21" s="363"/>
      <c r="BC21" s="363"/>
      <c r="BD21" s="363"/>
      <c r="BE21" s="363"/>
      <c r="BF21" s="148"/>
      <c r="BG21" s="363"/>
      <c r="BH21" s="363"/>
      <c r="BI21" s="363"/>
      <c r="BJ21" s="363"/>
      <c r="BK21" s="363"/>
      <c r="BL21" s="363"/>
      <c r="BM21" s="363"/>
      <c r="BN21" s="363"/>
      <c r="BO21" s="363"/>
      <c r="BP21" s="363"/>
      <c r="BQ21" s="363"/>
      <c r="BR21" s="363"/>
      <c r="BS21" s="363"/>
      <c r="BT21" s="363"/>
      <c r="BU21" s="363"/>
      <c r="BV21" s="363"/>
      <c r="BW21" s="363"/>
      <c r="BX21" s="363"/>
      <c r="BY21" s="363"/>
      <c r="BZ21" s="363"/>
      <c r="CA21" s="363"/>
      <c r="CB21" s="363"/>
      <c r="CC21" s="363"/>
      <c r="CD21" s="363"/>
      <c r="CE21" s="363"/>
      <c r="CF21" s="363"/>
      <c r="CG21" s="363"/>
      <c r="CH21" s="363"/>
      <c r="CI21" s="363"/>
      <c r="CJ21" s="363"/>
      <c r="CK21" s="363"/>
      <c r="CL21" s="363"/>
      <c r="CM21" s="363"/>
      <c r="CN21" s="363"/>
      <c r="CO21" s="363"/>
      <c r="CP21" s="363"/>
      <c r="CQ21" s="363"/>
      <c r="CR21" s="363"/>
      <c r="CS21" s="363"/>
      <c r="CT21" s="363"/>
      <c r="CU21" s="363"/>
      <c r="CV21" s="363"/>
      <c r="CW21" s="363"/>
      <c r="CX21" s="363"/>
      <c r="CY21" s="363"/>
      <c r="CZ21" s="363"/>
      <c r="DA21" s="363"/>
      <c r="DB21" s="363"/>
      <c r="DC21" s="363"/>
      <c r="DD21" s="363"/>
      <c r="DE21" s="363"/>
      <c r="DF21" s="363"/>
      <c r="DG21" s="363"/>
      <c r="DH21" s="363"/>
      <c r="DI21" s="363"/>
      <c r="DJ21" s="363"/>
      <c r="DK21" s="363"/>
      <c r="DL21" s="363"/>
      <c r="DM21" s="363"/>
      <c r="DN21" s="363"/>
      <c r="DO21" s="363"/>
      <c r="DP21" s="363"/>
      <c r="DQ21" s="234"/>
      <c r="DR21" s="363"/>
      <c r="DS21" s="234"/>
      <c r="DT21" s="363"/>
      <c r="DU21" s="363"/>
      <c r="DV21" s="363"/>
      <c r="DW21" s="363"/>
      <c r="DX21" s="363"/>
      <c r="DY21" s="363"/>
      <c r="DZ21" s="363"/>
      <c r="EA21" s="363"/>
      <c r="EB21" s="363"/>
      <c r="EC21" s="363"/>
      <c r="ED21" s="363"/>
      <c r="EE21" s="363"/>
      <c r="EF21" s="363"/>
      <c r="EG21" s="363"/>
      <c r="EH21" s="363"/>
      <c r="EI21" s="363"/>
      <c r="EJ21" s="363"/>
      <c r="EK21" s="363"/>
      <c r="EL21" s="363"/>
      <c r="EM21" s="363"/>
      <c r="EN21" s="363"/>
      <c r="EO21" s="363"/>
      <c r="EP21" s="363"/>
      <c r="EQ21" s="363"/>
      <c r="ER21" s="363"/>
      <c r="ES21" s="363"/>
      <c r="ET21" s="363"/>
      <c r="EU21" s="363"/>
      <c r="EV21" s="228"/>
      <c r="EW21" s="228"/>
      <c r="EX21" s="228"/>
      <c r="EY21" s="228"/>
      <c r="EZ21" s="228"/>
      <c r="FA21" s="228"/>
      <c r="FB21" s="228"/>
      <c r="FC21" s="228"/>
      <c r="FD21" s="228"/>
      <c r="FE21" s="228"/>
      <c r="FF21" s="228"/>
      <c r="FG21" s="228"/>
      <c r="FH21" s="228"/>
      <c r="FI21" s="228"/>
      <c r="FJ21" s="363"/>
      <c r="FK21" s="228"/>
      <c r="FL21" s="228"/>
      <c r="FM21" s="228"/>
      <c r="FN21" s="228"/>
      <c r="FO21" s="363"/>
      <c r="FP21" s="363"/>
      <c r="FQ21" s="363"/>
      <c r="FR21" s="363"/>
      <c r="FS21" s="363"/>
      <c r="FT21" s="363"/>
      <c r="FU21" s="363"/>
      <c r="FV21" s="363"/>
      <c r="FW21" s="363"/>
      <c r="FX21" s="363"/>
      <c r="FY21" s="363"/>
      <c r="FZ21" s="363"/>
      <c r="GA21" s="363"/>
      <c r="GB21" s="363"/>
      <c r="GC21" s="363"/>
      <c r="GD21" s="363"/>
      <c r="GE21" s="363"/>
      <c r="GF21" s="363"/>
      <c r="GG21" s="363"/>
      <c r="GH21" s="363"/>
      <c r="GI21" s="363"/>
      <c r="GJ21" s="363"/>
      <c r="GK21" s="363"/>
      <c r="GL21" s="363"/>
      <c r="GM21" s="363"/>
      <c r="GN21" s="363"/>
      <c r="GO21" s="363"/>
      <c r="GP21" s="363"/>
      <c r="GQ21" s="363"/>
      <c r="GR21" s="363"/>
      <c r="GS21" s="363"/>
      <c r="GT21" s="363"/>
      <c r="GU21" s="363"/>
      <c r="GV21" s="363"/>
      <c r="GW21" s="363"/>
      <c r="GX21" s="363"/>
      <c r="GY21" s="363"/>
      <c r="GZ21" s="363"/>
      <c r="HA21" s="363"/>
      <c r="HB21" s="363"/>
      <c r="HC21" s="363"/>
      <c r="HD21" s="363"/>
      <c r="HE21" s="363"/>
      <c r="HF21" s="363"/>
      <c r="HG21" s="363"/>
      <c r="HH21" s="363"/>
      <c r="HI21" s="363"/>
      <c r="HJ21" s="363"/>
      <c r="HK21" s="363"/>
      <c r="HL21" s="363"/>
      <c r="HM21" s="363"/>
      <c r="HN21" s="363"/>
      <c r="HO21" s="363"/>
    </row>
    <row r="22" spans="1:224" s="73" customFormat="1" ht="62.45" customHeight="1">
      <c r="A22" s="88">
        <v>14</v>
      </c>
      <c r="B22" s="80" t="s">
        <v>11</v>
      </c>
      <c r="C22" s="415"/>
      <c r="D22" s="415"/>
      <c r="E22" s="415"/>
      <c r="F22" s="479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/>
      <c r="W22" s="415"/>
      <c r="X22" s="415"/>
      <c r="Y22" s="415"/>
      <c r="Z22" s="415"/>
      <c r="AA22" s="415"/>
      <c r="AB22" s="415"/>
      <c r="AC22" s="415"/>
      <c r="AD22" s="415"/>
      <c r="AE22" s="415"/>
      <c r="AF22" s="415"/>
      <c r="AG22" s="415"/>
      <c r="AH22" s="41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5"/>
      <c r="AS22" s="415"/>
      <c r="AT22" s="415"/>
      <c r="AU22" s="415"/>
      <c r="AV22" s="415"/>
      <c r="AW22" s="415"/>
      <c r="AX22" s="415"/>
      <c r="AY22" s="415"/>
      <c r="AZ22" s="415"/>
      <c r="BA22" s="415"/>
      <c r="BB22" s="415"/>
      <c r="BC22" s="415"/>
      <c r="BD22" s="415"/>
      <c r="BE22" s="415"/>
      <c r="BF22" s="148"/>
      <c r="BG22" s="415"/>
      <c r="BH22" s="415"/>
      <c r="BI22" s="415"/>
      <c r="BJ22" s="415"/>
      <c r="BK22" s="415"/>
      <c r="BL22" s="415"/>
      <c r="BM22" s="415"/>
      <c r="BN22" s="415"/>
      <c r="BO22" s="415"/>
      <c r="BP22" s="415"/>
      <c r="BQ22" s="415"/>
      <c r="BR22" s="415"/>
      <c r="BS22" s="415"/>
      <c r="BT22" s="415"/>
      <c r="BU22" s="415"/>
      <c r="BV22" s="415"/>
      <c r="BW22" s="415"/>
      <c r="BX22" s="415"/>
      <c r="BY22" s="415"/>
      <c r="BZ22" s="415"/>
      <c r="CA22" s="415"/>
      <c r="CB22" s="415"/>
      <c r="CC22" s="415"/>
      <c r="CD22" s="415"/>
      <c r="CE22" s="415"/>
      <c r="CF22" s="415"/>
      <c r="CG22" s="415"/>
      <c r="CH22" s="415"/>
      <c r="CI22" s="415"/>
      <c r="CJ22" s="415"/>
      <c r="CK22" s="415"/>
      <c r="CL22" s="415"/>
      <c r="CM22" s="415"/>
      <c r="CN22" s="415"/>
      <c r="CO22" s="415"/>
      <c r="CP22" s="415"/>
      <c r="CQ22" s="415"/>
      <c r="CR22" s="415"/>
      <c r="CS22" s="415"/>
      <c r="CT22" s="415"/>
      <c r="CU22" s="415"/>
      <c r="CV22" s="415"/>
      <c r="CW22" s="415"/>
      <c r="CX22" s="415"/>
      <c r="CY22" s="415"/>
      <c r="CZ22" s="415"/>
      <c r="DA22" s="415"/>
      <c r="DB22" s="415"/>
      <c r="DC22" s="415"/>
      <c r="DD22" s="415"/>
      <c r="DE22" s="415"/>
      <c r="DF22" s="415"/>
      <c r="DG22" s="415"/>
      <c r="DH22" s="415"/>
      <c r="DI22" s="415"/>
      <c r="DJ22" s="415"/>
      <c r="DK22" s="415"/>
      <c r="DL22" s="415"/>
      <c r="DM22" s="415"/>
      <c r="DN22" s="415"/>
      <c r="DO22" s="415"/>
      <c r="DP22" s="415"/>
      <c r="DQ22" s="415"/>
      <c r="DR22" s="415"/>
      <c r="DS22" s="415"/>
      <c r="DT22" s="415"/>
      <c r="DU22" s="415"/>
      <c r="DV22" s="415"/>
      <c r="DW22" s="415"/>
      <c r="DX22" s="415"/>
      <c r="DY22" s="415"/>
      <c r="DZ22" s="415"/>
      <c r="EA22" s="415"/>
      <c r="EB22" s="415"/>
      <c r="EC22" s="415"/>
      <c r="ED22" s="415"/>
      <c r="EE22" s="415"/>
      <c r="EF22" s="415"/>
      <c r="EG22" s="415"/>
      <c r="EH22" s="415"/>
      <c r="EI22" s="415"/>
      <c r="EJ22" s="415"/>
      <c r="EK22" s="415"/>
      <c r="EL22" s="415"/>
      <c r="EM22" s="415"/>
      <c r="EN22" s="415"/>
      <c r="EO22" s="415"/>
      <c r="EP22" s="415"/>
      <c r="EQ22" s="415"/>
      <c r="ER22" s="415"/>
      <c r="ES22" s="415"/>
      <c r="ET22" s="415"/>
      <c r="EU22" s="415"/>
      <c r="EV22" s="415"/>
      <c r="EW22" s="415"/>
      <c r="EX22" s="415"/>
      <c r="EY22" s="415"/>
      <c r="EZ22" s="415"/>
      <c r="FA22" s="232"/>
      <c r="FB22" s="415"/>
      <c r="FC22" s="415"/>
      <c r="FD22" s="415"/>
      <c r="FE22" s="415"/>
      <c r="FF22" s="415"/>
      <c r="FG22" s="415"/>
      <c r="FH22" s="415"/>
      <c r="FI22" s="415"/>
      <c r="FJ22" s="415"/>
      <c r="FK22" s="416"/>
      <c r="FL22" s="416"/>
      <c r="FM22" s="416"/>
      <c r="FN22" s="416"/>
      <c r="FO22" s="415"/>
      <c r="FP22" s="415"/>
      <c r="FQ22" s="415"/>
      <c r="FR22" s="415"/>
      <c r="FS22" s="415"/>
      <c r="FT22" s="415"/>
      <c r="FU22" s="415"/>
      <c r="FV22" s="415"/>
      <c r="FW22" s="415"/>
      <c r="FX22" s="415"/>
      <c r="FY22" s="415"/>
      <c r="FZ22" s="415"/>
      <c r="GA22" s="415"/>
      <c r="GB22" s="415"/>
      <c r="GC22" s="415"/>
      <c r="GD22" s="415"/>
      <c r="GE22" s="415"/>
      <c r="GF22" s="415"/>
      <c r="GG22" s="415"/>
      <c r="GH22" s="415"/>
      <c r="GI22" s="415"/>
      <c r="GJ22" s="415"/>
      <c r="GK22" s="415"/>
      <c r="GL22" s="415"/>
      <c r="GM22" s="415"/>
      <c r="GN22" s="415"/>
      <c r="GO22" s="415"/>
      <c r="GP22" s="415"/>
      <c r="GQ22" s="415"/>
      <c r="GR22" s="415"/>
      <c r="GS22" s="415"/>
      <c r="GT22" s="415"/>
      <c r="GU22" s="415"/>
      <c r="GV22" s="415"/>
      <c r="GW22" s="415"/>
      <c r="GX22" s="415"/>
      <c r="GY22" s="415"/>
      <c r="GZ22" s="415"/>
      <c r="HA22" s="415"/>
      <c r="HB22" s="415"/>
      <c r="HC22" s="415"/>
      <c r="HD22" s="415"/>
      <c r="HE22" s="415"/>
      <c r="HF22" s="417"/>
      <c r="HG22" s="148"/>
      <c r="HH22" s="148"/>
      <c r="HI22" s="415"/>
      <c r="HJ22" s="415"/>
      <c r="HK22" s="415"/>
      <c r="HL22" s="415"/>
      <c r="HM22" s="415"/>
      <c r="HN22" s="415"/>
      <c r="HO22" s="415"/>
    </row>
    <row r="23" spans="1:224" s="125" customFormat="1" ht="62.1" customHeight="1">
      <c r="A23" s="130">
        <v>15</v>
      </c>
      <c r="B23" s="128" t="s">
        <v>12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210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8"/>
      <c r="CY23" s="148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8"/>
      <c r="DN23" s="148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8"/>
      <c r="EC23" s="148"/>
      <c r="ED23" s="148"/>
      <c r="EE23" s="148"/>
      <c r="EF23" s="148"/>
      <c r="EG23" s="148"/>
      <c r="EH23" s="148"/>
      <c r="EI23" s="148"/>
      <c r="EJ23" s="148"/>
      <c r="EK23" s="148"/>
      <c r="EL23" s="148"/>
      <c r="EM23" s="148"/>
      <c r="EN23" s="148"/>
      <c r="EO23" s="148"/>
      <c r="EP23" s="148"/>
      <c r="EQ23" s="148"/>
      <c r="ER23" s="148"/>
      <c r="ES23" s="148"/>
      <c r="ET23" s="148"/>
      <c r="EU23" s="148"/>
      <c r="EV23" s="228"/>
      <c r="EW23" s="232"/>
      <c r="EX23" s="232"/>
      <c r="EY23" s="232"/>
      <c r="EZ23" s="232"/>
      <c r="FA23" s="232"/>
      <c r="FB23" s="232"/>
      <c r="FC23" s="232"/>
      <c r="FD23" s="232"/>
      <c r="FE23" s="232"/>
      <c r="FF23" s="232"/>
      <c r="FG23" s="232"/>
      <c r="FH23" s="232"/>
      <c r="FI23" s="232"/>
      <c r="FJ23" s="148"/>
      <c r="FK23" s="232"/>
      <c r="FL23" s="232"/>
      <c r="FM23" s="232"/>
      <c r="FN23" s="232"/>
      <c r="FO23" s="148"/>
      <c r="FP23" s="148"/>
      <c r="FQ23" s="148"/>
      <c r="FR23" s="148"/>
      <c r="FS23" s="148"/>
      <c r="FT23" s="148"/>
      <c r="FU23" s="148"/>
      <c r="FV23" s="148"/>
      <c r="FW23" s="148"/>
      <c r="FX23" s="148"/>
      <c r="FY23" s="148"/>
      <c r="FZ23" s="148"/>
      <c r="GA23" s="148"/>
      <c r="GB23" s="148"/>
      <c r="GC23" s="148"/>
      <c r="GD23" s="148"/>
      <c r="GE23" s="148"/>
      <c r="GF23" s="148"/>
      <c r="GG23" s="148"/>
      <c r="GH23" s="148"/>
      <c r="GI23" s="148"/>
      <c r="GJ23" s="148"/>
      <c r="GK23" s="148"/>
      <c r="GL23" s="148"/>
      <c r="GM23" s="148"/>
      <c r="GN23" s="148"/>
      <c r="GO23" s="148"/>
      <c r="GP23" s="148"/>
      <c r="GQ23" s="148"/>
      <c r="GR23" s="148"/>
      <c r="GS23" s="148"/>
      <c r="GT23" s="148"/>
      <c r="GU23" s="148"/>
      <c r="GV23" s="148"/>
      <c r="GW23" s="148"/>
      <c r="GX23" s="148"/>
      <c r="GY23" s="148"/>
      <c r="GZ23" s="148"/>
      <c r="HA23" s="148"/>
      <c r="HB23" s="148"/>
      <c r="HC23" s="148"/>
      <c r="HD23" s="148"/>
      <c r="HE23" s="148"/>
      <c r="HF23" s="363"/>
      <c r="HG23" s="363"/>
      <c r="HH23" s="363"/>
      <c r="HI23" s="148"/>
      <c r="HJ23" s="148"/>
      <c r="HK23" s="148"/>
      <c r="HL23" s="148"/>
      <c r="HM23" s="148"/>
      <c r="HN23" s="148"/>
      <c r="HO23" s="148"/>
    </row>
    <row r="24" spans="1:224" s="125" customFormat="1" ht="56.25">
      <c r="A24" s="130">
        <v>16</v>
      </c>
      <c r="B24" s="128" t="s">
        <v>13</v>
      </c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8"/>
      <c r="DN24" s="148"/>
      <c r="DO24" s="148"/>
      <c r="DP24" s="148"/>
      <c r="DQ24" s="148"/>
      <c r="DR24" s="148"/>
      <c r="DS24" s="148"/>
      <c r="DT24" s="225"/>
      <c r="DU24" s="148"/>
      <c r="DV24" s="148"/>
      <c r="DW24" s="148"/>
      <c r="DX24" s="148"/>
      <c r="DY24" s="148"/>
      <c r="DZ24" s="148"/>
      <c r="EA24" s="148"/>
      <c r="EB24" s="148"/>
      <c r="EC24" s="148"/>
      <c r="ED24" s="148"/>
      <c r="EE24" s="148"/>
      <c r="EF24" s="148"/>
      <c r="EG24" s="148"/>
      <c r="EH24" s="148"/>
      <c r="EI24" s="148"/>
      <c r="EJ24" s="148"/>
      <c r="EK24" s="148"/>
      <c r="EL24" s="148"/>
      <c r="EM24" s="148"/>
      <c r="EN24" s="148"/>
      <c r="EO24" s="148"/>
      <c r="EP24" s="148"/>
      <c r="EQ24" s="148"/>
      <c r="ER24" s="148"/>
      <c r="ES24" s="148"/>
      <c r="ET24" s="148"/>
      <c r="EU24" s="148"/>
      <c r="EV24" s="228"/>
      <c r="EW24" s="232"/>
      <c r="EX24" s="232"/>
      <c r="EY24" s="232"/>
      <c r="EZ24" s="232"/>
      <c r="FA24" s="232"/>
      <c r="FB24" s="232"/>
      <c r="FC24" s="232"/>
      <c r="FD24" s="232"/>
      <c r="FE24" s="232"/>
      <c r="FF24" s="232"/>
      <c r="FG24" s="232"/>
      <c r="FH24" s="232"/>
      <c r="FI24" s="232"/>
      <c r="FJ24" s="148"/>
      <c r="FK24" s="232"/>
      <c r="FL24" s="232"/>
      <c r="FM24" s="232"/>
      <c r="FN24" s="232"/>
      <c r="FO24" s="148"/>
      <c r="FP24" s="148"/>
      <c r="FQ24" s="148"/>
      <c r="FR24" s="148"/>
      <c r="FS24" s="148"/>
      <c r="FT24" s="148"/>
      <c r="FU24" s="148"/>
      <c r="FV24" s="148"/>
      <c r="FW24" s="148"/>
      <c r="FX24" s="148"/>
      <c r="FY24" s="148"/>
      <c r="FZ24" s="148"/>
      <c r="GA24" s="148"/>
      <c r="GB24" s="148"/>
      <c r="GC24" s="148"/>
      <c r="GD24" s="148"/>
      <c r="GE24" s="148"/>
      <c r="GF24" s="148"/>
      <c r="GG24" s="148"/>
      <c r="GH24" s="148"/>
      <c r="GI24" s="148"/>
      <c r="GJ24" s="148"/>
      <c r="GK24" s="148"/>
      <c r="GL24" s="148"/>
      <c r="GM24" s="148"/>
      <c r="GN24" s="148"/>
      <c r="GO24" s="148"/>
      <c r="GP24" s="148"/>
      <c r="GQ24" s="148"/>
      <c r="GR24" s="148"/>
      <c r="GS24" s="148"/>
      <c r="GT24" s="148"/>
      <c r="GU24" s="148"/>
      <c r="GV24" s="148"/>
      <c r="GW24" s="148"/>
      <c r="GX24" s="148"/>
      <c r="GY24" s="148"/>
      <c r="GZ24" s="148"/>
      <c r="HA24" s="148"/>
      <c r="HB24" s="148"/>
      <c r="HC24" s="148"/>
      <c r="HD24" s="148"/>
      <c r="HE24" s="148"/>
      <c r="HF24" s="352"/>
      <c r="HG24" s="352"/>
      <c r="HH24" s="352"/>
      <c r="HI24" s="148"/>
      <c r="HJ24" s="148"/>
      <c r="HK24" s="148"/>
      <c r="HL24" s="148"/>
      <c r="HM24" s="148"/>
      <c r="HN24" s="148"/>
      <c r="HO24" s="148"/>
    </row>
    <row r="25" spans="1:224" s="125" customFormat="1" ht="64.150000000000006" customHeight="1">
      <c r="A25" s="136">
        <v>17</v>
      </c>
      <c r="B25" s="128" t="s">
        <v>55</v>
      </c>
      <c r="C25" s="363"/>
      <c r="D25" s="480"/>
      <c r="E25" s="480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  <c r="S25" s="363"/>
      <c r="T25" s="363"/>
      <c r="U25" s="363"/>
      <c r="V25" s="363"/>
      <c r="W25" s="363"/>
      <c r="X25" s="363"/>
      <c r="Y25" s="363"/>
      <c r="Z25" s="363"/>
      <c r="AA25" s="363"/>
      <c r="AB25" s="363"/>
      <c r="AC25" s="363"/>
      <c r="AD25" s="363"/>
      <c r="AE25" s="363"/>
      <c r="AF25" s="363"/>
      <c r="AG25" s="363"/>
      <c r="AH25" s="363"/>
      <c r="AI25" s="363"/>
      <c r="AJ25" s="363"/>
      <c r="AK25" s="363"/>
      <c r="AL25" s="363"/>
      <c r="AM25" s="363"/>
      <c r="AN25" s="363"/>
      <c r="AO25" s="363"/>
      <c r="AP25" s="363"/>
      <c r="AQ25" s="363"/>
      <c r="AR25" s="363"/>
      <c r="AS25" s="363"/>
      <c r="AT25" s="363"/>
      <c r="AU25" s="363"/>
      <c r="AV25" s="363"/>
      <c r="AW25" s="363"/>
      <c r="AX25" s="363"/>
      <c r="AY25" s="363"/>
      <c r="AZ25" s="363"/>
      <c r="BA25" s="363"/>
      <c r="BB25" s="363"/>
      <c r="BC25" s="363"/>
      <c r="BD25" s="363"/>
      <c r="BE25" s="363"/>
      <c r="BF25" s="148"/>
      <c r="BG25" s="363"/>
      <c r="BH25" s="363"/>
      <c r="BI25" s="363"/>
      <c r="BJ25" s="363"/>
      <c r="BK25" s="363"/>
      <c r="BL25" s="363"/>
      <c r="BM25" s="363"/>
      <c r="BN25" s="363"/>
      <c r="BO25" s="363"/>
      <c r="BP25" s="363"/>
      <c r="BQ25" s="363"/>
      <c r="BR25" s="363"/>
      <c r="BS25" s="363"/>
      <c r="BT25" s="363"/>
      <c r="BU25" s="363"/>
      <c r="BV25" s="363"/>
      <c r="BW25" s="363"/>
      <c r="BX25" s="363"/>
      <c r="BY25" s="363"/>
      <c r="BZ25" s="363"/>
      <c r="CA25" s="363"/>
      <c r="CB25" s="363"/>
      <c r="CC25" s="363"/>
      <c r="CD25" s="363"/>
      <c r="CE25" s="363"/>
      <c r="CF25" s="363"/>
      <c r="CG25" s="363"/>
      <c r="CH25" s="363"/>
      <c r="CI25" s="363"/>
      <c r="CJ25" s="363"/>
      <c r="CK25" s="363"/>
      <c r="CL25" s="363"/>
      <c r="CM25" s="363"/>
      <c r="CN25" s="363"/>
      <c r="CO25" s="363"/>
      <c r="CP25" s="363"/>
      <c r="CQ25" s="363"/>
      <c r="CR25" s="363"/>
      <c r="CS25" s="363"/>
      <c r="CT25" s="363"/>
      <c r="CU25" s="363"/>
      <c r="CV25" s="363"/>
      <c r="CW25" s="363"/>
      <c r="CX25" s="363"/>
      <c r="CY25" s="363"/>
      <c r="CZ25" s="363"/>
      <c r="DA25" s="363"/>
      <c r="DB25" s="363"/>
      <c r="DC25" s="363"/>
      <c r="DD25" s="363"/>
      <c r="DE25" s="363"/>
      <c r="DF25" s="363"/>
      <c r="DG25" s="363"/>
      <c r="DH25" s="363"/>
      <c r="DI25" s="363"/>
      <c r="DJ25" s="363"/>
      <c r="DK25" s="363"/>
      <c r="DL25" s="363"/>
      <c r="DM25" s="363"/>
      <c r="DN25" s="363"/>
      <c r="DO25" s="363"/>
      <c r="DP25" s="363"/>
      <c r="DQ25" s="363"/>
      <c r="DR25" s="363"/>
      <c r="DS25" s="363"/>
      <c r="DT25" s="363"/>
      <c r="DU25" s="363"/>
      <c r="DV25" s="363"/>
      <c r="DW25" s="363"/>
      <c r="DX25" s="363"/>
      <c r="DY25" s="363"/>
      <c r="DZ25" s="363"/>
      <c r="EA25" s="363"/>
      <c r="EB25" s="363"/>
      <c r="EC25" s="363"/>
      <c r="ED25" s="363"/>
      <c r="EE25" s="363"/>
      <c r="EF25" s="363"/>
      <c r="EG25" s="363"/>
      <c r="EH25" s="363"/>
      <c r="EI25" s="363"/>
      <c r="EJ25" s="363"/>
      <c r="EK25" s="363"/>
      <c r="EL25" s="363"/>
      <c r="EM25" s="363"/>
      <c r="EN25" s="363"/>
      <c r="EO25" s="363"/>
      <c r="EP25" s="363"/>
      <c r="EQ25" s="363"/>
      <c r="ER25" s="363"/>
      <c r="ES25" s="363"/>
      <c r="ET25" s="363"/>
      <c r="EU25" s="363"/>
      <c r="EV25" s="228"/>
      <c r="EW25" s="228"/>
      <c r="EX25" s="228"/>
      <c r="EY25" s="228"/>
      <c r="EZ25" s="228"/>
      <c r="FA25" s="228"/>
      <c r="FB25" s="228"/>
      <c r="FC25" s="228"/>
      <c r="FD25" s="228"/>
      <c r="FE25" s="228"/>
      <c r="FF25" s="228"/>
      <c r="FG25" s="228"/>
      <c r="FH25" s="228"/>
      <c r="FI25" s="228"/>
      <c r="FJ25" s="363"/>
      <c r="FK25" s="228"/>
      <c r="FL25" s="228"/>
      <c r="FM25" s="228"/>
      <c r="FN25" s="228"/>
      <c r="FO25" s="363"/>
      <c r="FP25" s="363"/>
      <c r="FQ25" s="363"/>
      <c r="FR25" s="363"/>
      <c r="FS25" s="363"/>
      <c r="FT25" s="363"/>
      <c r="FU25" s="363"/>
      <c r="FV25" s="363"/>
      <c r="FW25" s="363"/>
      <c r="FX25" s="363"/>
      <c r="FY25" s="363"/>
      <c r="FZ25" s="363"/>
      <c r="GA25" s="363"/>
      <c r="GB25" s="363"/>
      <c r="GC25" s="363"/>
      <c r="GD25" s="363"/>
      <c r="GE25" s="363"/>
      <c r="GF25" s="363"/>
      <c r="GG25" s="363"/>
      <c r="GH25" s="363"/>
      <c r="GI25" s="363"/>
      <c r="GJ25" s="363"/>
      <c r="GK25" s="363"/>
      <c r="GL25" s="363"/>
      <c r="GM25" s="363"/>
      <c r="GN25" s="363"/>
      <c r="GO25" s="363"/>
      <c r="GP25" s="363"/>
      <c r="GQ25" s="363"/>
      <c r="GR25" s="363"/>
      <c r="GS25" s="363"/>
      <c r="GT25" s="363"/>
      <c r="GU25" s="363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301"/>
      <c r="HG25" s="235"/>
      <c r="HH25" s="235"/>
      <c r="HI25" s="363"/>
      <c r="HJ25" s="363"/>
      <c r="HK25" s="363"/>
      <c r="HL25" s="363"/>
      <c r="HM25" s="363"/>
      <c r="HN25" s="363"/>
      <c r="HO25" s="363"/>
    </row>
    <row r="26" spans="1:224" s="73" customFormat="1" ht="58.9" customHeight="1">
      <c r="A26" s="140">
        <v>18</v>
      </c>
      <c r="B26" s="132" t="s">
        <v>14</v>
      </c>
      <c r="C26" s="364"/>
      <c r="D26" s="481"/>
      <c r="E26" s="481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4"/>
      <c r="AG26" s="364"/>
      <c r="AH26" s="364"/>
      <c r="AI26" s="364"/>
      <c r="AJ26" s="364"/>
      <c r="AK26" s="364"/>
      <c r="AL26" s="364"/>
      <c r="AM26" s="364"/>
      <c r="AN26" s="364"/>
      <c r="AO26" s="364"/>
      <c r="AP26" s="364"/>
      <c r="AQ26" s="364"/>
      <c r="AR26" s="364"/>
      <c r="AS26" s="364"/>
      <c r="AT26" s="364"/>
      <c r="AU26" s="364"/>
      <c r="AV26" s="364"/>
      <c r="AW26" s="364"/>
      <c r="AX26" s="364"/>
      <c r="AY26" s="364"/>
      <c r="AZ26" s="364"/>
      <c r="BA26" s="364"/>
      <c r="BB26" s="364"/>
      <c r="BC26" s="364"/>
      <c r="BD26" s="364"/>
      <c r="BE26" s="364"/>
      <c r="BF26" s="148"/>
      <c r="BG26" s="364"/>
      <c r="BH26" s="364"/>
      <c r="BI26" s="364"/>
      <c r="BJ26" s="364"/>
      <c r="BK26" s="364"/>
      <c r="BL26" s="364"/>
      <c r="BM26" s="364"/>
      <c r="BN26" s="364"/>
      <c r="BO26" s="364"/>
      <c r="BP26" s="364"/>
      <c r="BQ26" s="364"/>
      <c r="BR26" s="364"/>
      <c r="BS26" s="364"/>
      <c r="BT26" s="364"/>
      <c r="BU26" s="364"/>
      <c r="BV26" s="364"/>
      <c r="BW26" s="364"/>
      <c r="BX26" s="364"/>
      <c r="BY26" s="364"/>
      <c r="BZ26" s="364"/>
      <c r="CA26" s="364"/>
      <c r="CB26" s="364"/>
      <c r="CC26" s="364"/>
      <c r="CD26" s="364"/>
      <c r="CE26" s="364"/>
      <c r="CF26" s="364"/>
      <c r="CG26" s="364"/>
      <c r="CH26" s="364"/>
      <c r="CI26" s="364"/>
      <c r="CJ26" s="364"/>
      <c r="CK26" s="364"/>
      <c r="CL26" s="364"/>
      <c r="CM26" s="364"/>
      <c r="CN26" s="364"/>
      <c r="CO26" s="364"/>
      <c r="CP26" s="364"/>
      <c r="CQ26" s="364"/>
      <c r="CR26" s="364"/>
      <c r="CS26" s="364"/>
      <c r="CT26" s="364"/>
      <c r="CU26" s="364"/>
      <c r="CV26" s="364"/>
      <c r="CW26" s="364"/>
      <c r="CX26" s="364"/>
      <c r="CY26" s="364"/>
      <c r="CZ26" s="364"/>
      <c r="DA26" s="364"/>
      <c r="DB26" s="364"/>
      <c r="DC26" s="364"/>
      <c r="DD26" s="364"/>
      <c r="DE26" s="364"/>
      <c r="DF26" s="364"/>
      <c r="DG26" s="364"/>
      <c r="DH26" s="364"/>
      <c r="DI26" s="364"/>
      <c r="DJ26" s="364"/>
      <c r="DK26" s="364"/>
      <c r="DL26" s="364"/>
      <c r="DM26" s="364"/>
      <c r="DN26" s="364"/>
      <c r="DO26" s="364"/>
      <c r="DP26" s="364"/>
      <c r="DQ26" s="364"/>
      <c r="DR26" s="364"/>
      <c r="DS26" s="364"/>
      <c r="DT26" s="364"/>
      <c r="DU26" s="364"/>
      <c r="DV26" s="364"/>
      <c r="DW26" s="364"/>
      <c r="DX26" s="364"/>
      <c r="DY26" s="364"/>
      <c r="DZ26" s="364"/>
      <c r="EA26" s="364"/>
      <c r="EB26" s="364"/>
      <c r="EC26" s="364"/>
      <c r="ED26" s="364"/>
      <c r="EE26" s="364"/>
      <c r="EF26" s="283"/>
      <c r="EG26" s="283"/>
      <c r="EH26" s="364"/>
      <c r="EI26" s="364"/>
      <c r="EJ26" s="364"/>
      <c r="EK26" s="364"/>
      <c r="EL26" s="364"/>
      <c r="EM26" s="364"/>
      <c r="EN26" s="364"/>
      <c r="EO26" s="364"/>
      <c r="EP26" s="364"/>
      <c r="EQ26" s="364"/>
      <c r="ER26" s="364"/>
      <c r="ES26" s="364"/>
      <c r="ET26" s="364"/>
      <c r="EU26" s="364"/>
      <c r="EV26" s="289"/>
      <c r="EW26" s="289"/>
      <c r="EX26" s="289"/>
      <c r="EY26" s="289"/>
      <c r="EZ26" s="289"/>
      <c r="FA26" s="289"/>
      <c r="FB26" s="289"/>
      <c r="FC26" s="289"/>
      <c r="FD26" s="289"/>
      <c r="FE26" s="289"/>
      <c r="FF26" s="289"/>
      <c r="FG26" s="289"/>
      <c r="FH26" s="289"/>
      <c r="FI26" s="289"/>
      <c r="FJ26" s="364"/>
      <c r="FK26" s="290"/>
      <c r="FL26" s="290"/>
      <c r="FM26" s="290"/>
      <c r="FN26" s="290"/>
      <c r="FO26" s="364"/>
      <c r="FP26" s="364"/>
      <c r="FQ26" s="364"/>
      <c r="FR26" s="364"/>
      <c r="FS26" s="364"/>
      <c r="FT26" s="364"/>
      <c r="FU26" s="364"/>
      <c r="FV26" s="364"/>
      <c r="FW26" s="364"/>
      <c r="FX26" s="364"/>
      <c r="FY26" s="364"/>
      <c r="FZ26" s="364"/>
      <c r="GA26" s="364"/>
      <c r="GB26" s="364"/>
      <c r="GC26" s="364"/>
      <c r="GD26" s="364"/>
      <c r="GE26" s="364"/>
      <c r="GF26" s="364"/>
      <c r="GG26" s="364"/>
      <c r="GH26" s="364"/>
      <c r="GI26" s="364"/>
      <c r="GJ26" s="364"/>
      <c r="GK26" s="364"/>
      <c r="GL26" s="364"/>
      <c r="GM26" s="364"/>
      <c r="GN26" s="364"/>
      <c r="GO26" s="364"/>
      <c r="GP26" s="364"/>
      <c r="GQ26" s="364"/>
      <c r="GR26" s="364"/>
      <c r="GS26" s="364"/>
      <c r="GT26" s="364"/>
      <c r="GU26" s="364"/>
      <c r="GV26" s="364"/>
      <c r="GW26" s="364"/>
      <c r="GX26" s="364"/>
      <c r="GY26" s="364"/>
      <c r="GZ26" s="364"/>
      <c r="HA26" s="364"/>
      <c r="HB26" s="364"/>
      <c r="HC26" s="364"/>
      <c r="HD26" s="364"/>
      <c r="HE26" s="364"/>
      <c r="HF26" s="364"/>
      <c r="HG26" s="364"/>
      <c r="HH26" s="364"/>
      <c r="HI26" s="364"/>
      <c r="HJ26" s="364"/>
      <c r="HK26" s="364"/>
      <c r="HL26" s="364"/>
      <c r="HM26" s="364"/>
      <c r="HN26" s="364"/>
      <c r="HO26" s="364"/>
    </row>
    <row r="27" spans="1:224" s="116" customFormat="1" ht="57.6" customHeight="1">
      <c r="A27" s="120">
        <v>19</v>
      </c>
      <c r="B27" s="119" t="s">
        <v>35</v>
      </c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  <c r="AT27" s="201"/>
      <c r="AU27" s="201"/>
      <c r="AV27" s="201"/>
      <c r="AW27" s="201"/>
      <c r="AX27" s="201"/>
      <c r="AY27" s="201"/>
      <c r="AZ27" s="201"/>
      <c r="BA27" s="201"/>
      <c r="BB27" s="201"/>
      <c r="BC27" s="201"/>
      <c r="BD27" s="201"/>
      <c r="BE27" s="201"/>
      <c r="BF27" s="201"/>
      <c r="BG27" s="201"/>
      <c r="BH27" s="201"/>
      <c r="BI27" s="201"/>
      <c r="BJ27" s="201"/>
      <c r="BK27" s="201"/>
      <c r="BL27" s="201"/>
      <c r="BM27" s="201"/>
      <c r="BN27" s="201"/>
      <c r="BO27" s="201"/>
      <c r="BP27" s="201"/>
      <c r="BQ27" s="201"/>
      <c r="BR27" s="201"/>
      <c r="BS27" s="201"/>
      <c r="BT27" s="201"/>
      <c r="BU27" s="201"/>
      <c r="BV27" s="201"/>
      <c r="BW27" s="201"/>
      <c r="BX27" s="201"/>
      <c r="BY27" s="201"/>
      <c r="BZ27" s="201"/>
      <c r="CA27" s="201"/>
      <c r="CB27" s="201"/>
      <c r="CC27" s="201"/>
      <c r="CD27" s="201"/>
      <c r="CE27" s="201"/>
      <c r="CF27" s="201"/>
      <c r="CG27" s="201"/>
      <c r="CH27" s="201"/>
      <c r="CI27" s="201"/>
      <c r="CJ27" s="201"/>
      <c r="CK27" s="201"/>
      <c r="CL27" s="201"/>
      <c r="CM27" s="201"/>
      <c r="CN27" s="201"/>
      <c r="CO27" s="201"/>
      <c r="CP27" s="201"/>
      <c r="CQ27" s="201"/>
      <c r="CR27" s="201"/>
      <c r="CS27" s="201"/>
      <c r="CT27" s="201"/>
      <c r="CU27" s="201"/>
      <c r="CV27" s="201"/>
      <c r="CW27" s="201"/>
      <c r="CX27" s="201"/>
      <c r="CY27" s="201"/>
      <c r="CZ27" s="201"/>
      <c r="DA27" s="201"/>
      <c r="DB27" s="201"/>
      <c r="DC27" s="201"/>
      <c r="DD27" s="201"/>
      <c r="DE27" s="201"/>
      <c r="DF27" s="201"/>
      <c r="DG27" s="201"/>
      <c r="DH27" s="201"/>
      <c r="DI27" s="201"/>
      <c r="DJ27" s="201"/>
      <c r="DK27" s="201"/>
      <c r="DL27" s="201"/>
      <c r="DM27" s="433"/>
      <c r="DN27" s="201"/>
      <c r="DO27" s="201"/>
      <c r="DP27" s="201"/>
      <c r="DQ27" s="201"/>
      <c r="DR27" s="201"/>
      <c r="DS27" s="201"/>
      <c r="DT27" s="201"/>
      <c r="DU27" s="201"/>
      <c r="DV27" s="201"/>
      <c r="DW27" s="201"/>
      <c r="DX27" s="201"/>
      <c r="DY27" s="201"/>
      <c r="DZ27" s="201"/>
      <c r="EA27" s="201"/>
      <c r="EB27" s="201"/>
      <c r="EC27" s="201"/>
      <c r="ED27" s="201"/>
      <c r="EE27" s="201"/>
      <c r="EF27" s="201"/>
      <c r="EG27" s="201"/>
      <c r="EH27" s="201"/>
      <c r="EI27" s="201"/>
      <c r="EJ27" s="201"/>
      <c r="EK27" s="201"/>
      <c r="EL27" s="201"/>
      <c r="EM27" s="201"/>
      <c r="EN27" s="201"/>
      <c r="EO27" s="201"/>
      <c r="EP27" s="201"/>
      <c r="EQ27" s="201"/>
      <c r="ER27" s="201"/>
      <c r="ES27" s="201"/>
      <c r="ET27" s="201"/>
      <c r="EU27" s="201"/>
      <c r="EV27" s="427"/>
      <c r="EW27" s="427"/>
      <c r="EX27" s="427"/>
      <c r="EY27" s="427"/>
      <c r="EZ27" s="427"/>
      <c r="FA27" s="427"/>
      <c r="FB27" s="427"/>
      <c r="FC27" s="427"/>
      <c r="FD27" s="427"/>
      <c r="FE27" s="427"/>
      <c r="FF27" s="427"/>
      <c r="FG27" s="427"/>
      <c r="FH27" s="427"/>
      <c r="FI27" s="427"/>
      <c r="FJ27" s="201"/>
      <c r="FK27" s="427"/>
      <c r="FL27" s="427"/>
      <c r="FM27" s="427"/>
      <c r="FN27" s="427"/>
      <c r="FO27" s="201"/>
      <c r="FP27" s="201"/>
      <c r="FQ27" s="201"/>
      <c r="FR27" s="201"/>
      <c r="FS27" s="201"/>
      <c r="FT27" s="201"/>
      <c r="FU27" s="201"/>
      <c r="FV27" s="201"/>
      <c r="FW27" s="201"/>
      <c r="FX27" s="201"/>
      <c r="FY27" s="201"/>
      <c r="FZ27" s="201"/>
      <c r="GA27" s="201"/>
      <c r="GB27" s="201"/>
      <c r="GC27" s="201"/>
      <c r="GD27" s="201"/>
      <c r="GE27" s="201"/>
      <c r="GF27" s="201"/>
      <c r="GG27" s="201"/>
      <c r="GH27" s="201"/>
      <c r="GI27" s="201"/>
      <c r="GJ27" s="201"/>
      <c r="GK27" s="201"/>
      <c r="GL27" s="201"/>
      <c r="GM27" s="201"/>
      <c r="GN27" s="201"/>
      <c r="GO27" s="201"/>
      <c r="GP27" s="201"/>
      <c r="GQ27" s="201"/>
      <c r="GR27" s="201"/>
      <c r="GS27" s="201"/>
      <c r="GT27" s="201"/>
      <c r="GU27" s="201"/>
      <c r="GV27" s="201"/>
      <c r="GW27" s="201"/>
      <c r="GX27" s="201"/>
      <c r="GY27" s="201"/>
      <c r="GZ27" s="201"/>
      <c r="HA27" s="201"/>
      <c r="HB27" s="201"/>
      <c r="HC27" s="201"/>
      <c r="HD27" s="201"/>
      <c r="HE27" s="201"/>
      <c r="HF27" s="201"/>
      <c r="HG27" s="201"/>
      <c r="HH27" s="201"/>
      <c r="HI27" s="201"/>
      <c r="HJ27" s="201"/>
      <c r="HK27" s="201"/>
      <c r="HL27" s="201"/>
      <c r="HM27" s="201"/>
      <c r="HN27" s="201"/>
      <c r="HO27" s="201"/>
    </row>
    <row r="28" spans="1:224" s="133" customFormat="1" ht="60" customHeight="1">
      <c r="A28" s="137">
        <v>20</v>
      </c>
      <c r="B28" s="132" t="s">
        <v>56</v>
      </c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5"/>
      <c r="BC28" s="225"/>
      <c r="BD28" s="148"/>
      <c r="BE28" s="148"/>
      <c r="BF28" s="148"/>
      <c r="BG28" s="148"/>
      <c r="BH28" s="148"/>
      <c r="BI28" s="225"/>
      <c r="BJ28" s="225"/>
      <c r="BK28" s="225"/>
      <c r="BL28" s="225"/>
      <c r="BM28" s="225"/>
      <c r="BN28" s="225"/>
      <c r="BO28" s="225"/>
      <c r="BP28" s="225"/>
      <c r="BQ28" s="225"/>
      <c r="BR28" s="225"/>
      <c r="BS28" s="225"/>
      <c r="BT28" s="225"/>
      <c r="BU28" s="225"/>
      <c r="BV28" s="225"/>
      <c r="BW28" s="225"/>
      <c r="BX28" s="225"/>
      <c r="BY28" s="225"/>
      <c r="BZ28" s="225"/>
      <c r="CA28" s="225"/>
      <c r="CB28" s="225"/>
      <c r="CC28" s="225"/>
      <c r="CD28" s="225"/>
      <c r="CE28" s="225"/>
      <c r="CF28" s="225"/>
      <c r="CG28" s="225"/>
      <c r="CH28" s="225"/>
      <c r="CI28" s="225"/>
      <c r="CJ28" s="148"/>
      <c r="CK28" s="225"/>
      <c r="CL28" s="225"/>
      <c r="CM28" s="225"/>
      <c r="CN28" s="225"/>
      <c r="CO28" s="225"/>
      <c r="CP28" s="225"/>
      <c r="CQ28" s="225"/>
      <c r="CR28" s="225"/>
      <c r="CS28" s="225"/>
      <c r="CT28" s="225"/>
      <c r="CU28" s="225"/>
      <c r="CV28" s="225"/>
      <c r="CW28" s="148"/>
      <c r="CX28" s="148"/>
      <c r="CY28" s="148"/>
      <c r="CZ28" s="148"/>
      <c r="DA28" s="148"/>
      <c r="DB28" s="148"/>
      <c r="DC28" s="148"/>
      <c r="DD28" s="148"/>
      <c r="DE28" s="148"/>
      <c r="DF28" s="148"/>
      <c r="DG28" s="225"/>
      <c r="DH28" s="225"/>
      <c r="DI28" s="225"/>
      <c r="DJ28" s="225"/>
      <c r="DK28" s="225"/>
      <c r="DL28" s="225"/>
      <c r="DM28" s="225"/>
      <c r="DN28" s="225"/>
      <c r="DO28" s="225"/>
      <c r="DP28" s="225"/>
      <c r="DQ28" s="225"/>
      <c r="DR28" s="225"/>
      <c r="DS28" s="225"/>
      <c r="DT28" s="225"/>
      <c r="DU28" s="225"/>
      <c r="DV28" s="225"/>
      <c r="DW28" s="225"/>
      <c r="DX28" s="225"/>
      <c r="DY28" s="225"/>
      <c r="DZ28" s="225"/>
      <c r="EA28" s="225"/>
      <c r="EB28" s="225"/>
      <c r="EC28" s="225"/>
      <c r="ED28" s="225"/>
      <c r="EE28" s="225"/>
      <c r="EF28" s="225"/>
      <c r="EG28" s="225"/>
      <c r="EH28" s="225"/>
      <c r="EI28" s="225"/>
      <c r="EJ28" s="225"/>
      <c r="EK28" s="225"/>
      <c r="EL28" s="225"/>
      <c r="EM28" s="225"/>
      <c r="EN28" s="225"/>
      <c r="EO28" s="225"/>
      <c r="EP28" s="225"/>
      <c r="EQ28" s="225"/>
      <c r="ER28" s="225"/>
      <c r="ES28" s="225"/>
      <c r="ET28" s="225"/>
      <c r="EU28" s="225"/>
      <c r="EV28" s="236"/>
      <c r="EW28" s="237"/>
      <c r="EX28" s="237"/>
      <c r="EY28" s="237"/>
      <c r="EZ28" s="237"/>
      <c r="FA28" s="233"/>
      <c r="FB28" s="237"/>
      <c r="FC28" s="237"/>
      <c r="FD28" s="237"/>
      <c r="FE28" s="237"/>
      <c r="FF28" s="237"/>
      <c r="FG28" s="237"/>
      <c r="FH28" s="237"/>
      <c r="FI28" s="237"/>
      <c r="FJ28" s="148"/>
      <c r="FK28" s="233"/>
      <c r="FL28" s="233"/>
      <c r="FM28" s="233"/>
      <c r="FN28" s="233"/>
      <c r="FO28" s="225"/>
      <c r="FP28" s="225"/>
      <c r="FQ28" s="225"/>
      <c r="FR28" s="225"/>
      <c r="FS28" s="225"/>
      <c r="FT28" s="225"/>
      <c r="FU28" s="225"/>
      <c r="FV28" s="225"/>
      <c r="FW28" s="225"/>
      <c r="FX28" s="225"/>
      <c r="FY28" s="225"/>
      <c r="FZ28" s="225"/>
      <c r="GA28" s="225"/>
      <c r="GB28" s="225"/>
      <c r="GC28" s="225"/>
      <c r="GD28" s="225"/>
      <c r="GE28" s="225"/>
      <c r="GF28" s="225"/>
      <c r="GG28" s="225"/>
      <c r="GH28" s="225"/>
      <c r="GI28" s="225"/>
      <c r="GJ28" s="225"/>
      <c r="GK28" s="225"/>
      <c r="GL28" s="225"/>
      <c r="GM28" s="225"/>
      <c r="GN28" s="225"/>
      <c r="GO28" s="225"/>
      <c r="GP28" s="225"/>
      <c r="GQ28" s="225"/>
      <c r="GR28" s="225"/>
      <c r="GS28" s="225"/>
      <c r="GT28" s="225"/>
      <c r="GU28" s="225"/>
      <c r="GV28" s="225"/>
      <c r="GW28" s="225"/>
      <c r="GX28" s="225"/>
      <c r="GY28" s="225"/>
      <c r="GZ28" s="225"/>
      <c r="HA28" s="225"/>
      <c r="HB28" s="225"/>
      <c r="HC28" s="225"/>
      <c r="HD28" s="225"/>
      <c r="HE28" s="225"/>
      <c r="HF28" s="268"/>
      <c r="HG28" s="363"/>
      <c r="HH28" s="363"/>
      <c r="HI28" s="225"/>
      <c r="HJ28" s="225"/>
      <c r="HK28" s="225"/>
      <c r="HL28" s="225"/>
      <c r="HM28" s="148"/>
      <c r="HN28" s="148"/>
      <c r="HO28" s="148"/>
    </row>
    <row r="29" spans="1:224" s="73" customFormat="1" ht="60.6" customHeight="1">
      <c r="A29" s="88">
        <v>21</v>
      </c>
      <c r="B29" s="80" t="s">
        <v>15</v>
      </c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5"/>
      <c r="AP29" s="225"/>
      <c r="AQ29" s="225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BB29" s="225"/>
      <c r="BC29" s="148"/>
      <c r="BD29" s="225"/>
      <c r="BE29" s="225"/>
      <c r="BF29" s="148"/>
      <c r="BG29" s="225"/>
      <c r="BH29" s="225"/>
      <c r="BI29" s="225"/>
      <c r="BJ29" s="225"/>
      <c r="BK29" s="225"/>
      <c r="BL29" s="225"/>
      <c r="BM29" s="225"/>
      <c r="BN29" s="225"/>
      <c r="BO29" s="225"/>
      <c r="BP29" s="225"/>
      <c r="BQ29" s="225"/>
      <c r="BR29" s="225"/>
      <c r="BS29" s="225"/>
      <c r="BT29" s="225"/>
      <c r="BU29" s="225"/>
      <c r="BV29" s="225"/>
      <c r="BW29" s="225"/>
      <c r="BX29" s="225"/>
      <c r="BY29" s="225"/>
      <c r="BZ29" s="225"/>
      <c r="CA29" s="225"/>
      <c r="CB29" s="148"/>
      <c r="CC29" s="148"/>
      <c r="CD29" s="148"/>
      <c r="CE29" s="148"/>
      <c r="CF29" s="148"/>
      <c r="CG29" s="148"/>
      <c r="CH29" s="148"/>
      <c r="CI29" s="148"/>
      <c r="CJ29" s="148"/>
      <c r="CK29" s="225"/>
      <c r="CL29" s="225"/>
      <c r="CM29" s="225"/>
      <c r="CN29" s="225"/>
      <c r="CO29" s="225"/>
      <c r="CP29" s="225"/>
      <c r="CQ29" s="225"/>
      <c r="CR29" s="225"/>
      <c r="CS29" s="225"/>
      <c r="CT29" s="225"/>
      <c r="CU29" s="225"/>
      <c r="CV29" s="225"/>
      <c r="CW29" s="225"/>
      <c r="CX29" s="225"/>
      <c r="CY29" s="225"/>
      <c r="CZ29" s="225"/>
      <c r="DA29" s="225"/>
      <c r="DB29" s="225"/>
      <c r="DC29" s="225"/>
      <c r="DD29" s="225"/>
      <c r="DE29" s="225"/>
      <c r="DF29" s="225"/>
      <c r="DG29" s="225"/>
      <c r="DH29" s="225"/>
      <c r="DI29" s="225"/>
      <c r="DJ29" s="225"/>
      <c r="DK29" s="225"/>
      <c r="DL29" s="225"/>
      <c r="DM29" s="225"/>
      <c r="DN29" s="225"/>
      <c r="DO29" s="225"/>
      <c r="DP29" s="225"/>
      <c r="DQ29" s="225"/>
      <c r="DR29" s="225"/>
      <c r="DS29" s="225"/>
      <c r="DT29" s="225"/>
      <c r="DU29" s="225"/>
      <c r="DV29" s="225"/>
      <c r="DW29" s="225"/>
      <c r="DX29" s="148"/>
      <c r="DY29" s="148"/>
      <c r="DZ29" s="225"/>
      <c r="EA29" s="225"/>
      <c r="EB29" s="225"/>
      <c r="EC29" s="225"/>
      <c r="ED29" s="225"/>
      <c r="EE29" s="225"/>
      <c r="EF29" s="148"/>
      <c r="EG29" s="148"/>
      <c r="EH29" s="225"/>
      <c r="EI29" s="225"/>
      <c r="EJ29" s="225"/>
      <c r="EK29" s="225"/>
      <c r="EL29" s="225"/>
      <c r="EM29" s="225"/>
      <c r="EN29" s="225"/>
      <c r="EO29" s="225"/>
      <c r="EP29" s="225"/>
      <c r="EQ29" s="225"/>
      <c r="ER29" s="225"/>
      <c r="ES29" s="225"/>
      <c r="ET29" s="225"/>
      <c r="EU29" s="148"/>
      <c r="EV29" s="363"/>
      <c r="EW29" s="225"/>
      <c r="EX29" s="225"/>
      <c r="EY29" s="225"/>
      <c r="EZ29" s="225"/>
      <c r="FA29" s="225"/>
      <c r="FB29" s="225"/>
      <c r="FC29" s="225"/>
      <c r="FD29" s="225"/>
      <c r="FE29" s="225"/>
      <c r="FF29" s="148"/>
      <c r="FG29" s="148"/>
      <c r="FH29" s="148"/>
      <c r="FI29" s="148"/>
      <c r="FJ29" s="148"/>
      <c r="FK29" s="225"/>
      <c r="FL29" s="225"/>
      <c r="FM29" s="225"/>
      <c r="FN29" s="225"/>
      <c r="FO29" s="225"/>
      <c r="FP29" s="225"/>
      <c r="FQ29" s="225"/>
      <c r="FR29" s="225"/>
      <c r="FS29" s="225"/>
      <c r="FT29" s="225"/>
      <c r="FU29" s="225"/>
      <c r="FV29" s="225"/>
      <c r="FW29" s="225"/>
      <c r="FX29" s="225"/>
      <c r="FY29" s="225"/>
      <c r="FZ29" s="225"/>
      <c r="GA29" s="225"/>
      <c r="GB29" s="225"/>
      <c r="GC29" s="225"/>
      <c r="GD29" s="225"/>
      <c r="GE29" s="225"/>
      <c r="GF29" s="225"/>
      <c r="GG29" s="225"/>
      <c r="GH29" s="225"/>
      <c r="GI29" s="225"/>
      <c r="GJ29" s="225"/>
      <c r="GK29" s="225"/>
      <c r="GL29" s="225"/>
      <c r="GM29" s="225"/>
      <c r="GN29" s="225"/>
      <c r="GO29" s="225"/>
      <c r="GP29" s="225"/>
      <c r="GQ29" s="225"/>
      <c r="GR29" s="225"/>
      <c r="GS29" s="225"/>
      <c r="GT29" s="225"/>
      <c r="GU29" s="225"/>
      <c r="GV29" s="225"/>
      <c r="GW29" s="225"/>
      <c r="GX29" s="225"/>
      <c r="GY29" s="225"/>
      <c r="GZ29" s="225"/>
      <c r="HA29" s="225"/>
      <c r="HB29" s="225"/>
      <c r="HC29" s="225"/>
      <c r="HD29" s="225"/>
      <c r="HE29" s="225"/>
      <c r="HF29" s="268"/>
      <c r="HG29" s="363"/>
      <c r="HH29" s="363"/>
      <c r="HI29" s="225"/>
      <c r="HJ29" s="225"/>
      <c r="HK29" s="225"/>
      <c r="HL29" s="225"/>
      <c r="HM29" s="225"/>
      <c r="HN29" s="225"/>
      <c r="HO29" s="225"/>
    </row>
    <row r="30" spans="1:224" s="102" customFormat="1" ht="55.9" customHeight="1">
      <c r="A30" s="104">
        <v>22</v>
      </c>
      <c r="B30" s="103" t="s">
        <v>57</v>
      </c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5"/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225"/>
      <c r="AY30" s="225"/>
      <c r="AZ30" s="225"/>
      <c r="BA30" s="225"/>
      <c r="BB30" s="225"/>
      <c r="BC30" s="225"/>
      <c r="BD30" s="225"/>
      <c r="BE30" s="225"/>
      <c r="BF30" s="225"/>
      <c r="BG30" s="225"/>
      <c r="BH30" s="225"/>
      <c r="BI30" s="225"/>
      <c r="BJ30" s="225"/>
      <c r="BK30" s="225"/>
      <c r="BL30" s="225"/>
      <c r="BM30" s="225"/>
      <c r="BN30" s="225"/>
      <c r="BO30" s="225"/>
      <c r="BP30" s="225"/>
      <c r="BQ30" s="225"/>
      <c r="BR30" s="225"/>
      <c r="BS30" s="225"/>
      <c r="BT30" s="225"/>
      <c r="BU30" s="225"/>
      <c r="BV30" s="225"/>
      <c r="BW30" s="225"/>
      <c r="BX30" s="225"/>
      <c r="BY30" s="225"/>
      <c r="BZ30" s="225"/>
      <c r="CA30" s="225"/>
      <c r="CB30" s="225"/>
      <c r="CC30" s="225"/>
      <c r="CD30" s="225"/>
      <c r="CE30" s="225"/>
      <c r="CF30" s="225"/>
      <c r="CG30" s="225"/>
      <c r="CH30" s="225"/>
      <c r="CI30" s="225"/>
      <c r="CJ30" s="293"/>
      <c r="CK30" s="293"/>
      <c r="CL30" s="293"/>
      <c r="CM30" s="293"/>
      <c r="CN30" s="293"/>
      <c r="CO30" s="293"/>
      <c r="CP30" s="293"/>
      <c r="CQ30" s="293"/>
      <c r="CR30" s="293"/>
      <c r="CS30" s="293"/>
      <c r="CT30" s="293"/>
      <c r="CU30" s="293"/>
      <c r="CV30" s="293"/>
      <c r="CW30" s="293"/>
      <c r="CX30" s="293"/>
      <c r="CY30" s="293"/>
      <c r="CZ30" s="293"/>
      <c r="DA30" s="293"/>
      <c r="DB30" s="293"/>
      <c r="DC30" s="293"/>
      <c r="DD30" s="293"/>
      <c r="DE30" s="293"/>
      <c r="DF30" s="293"/>
      <c r="DG30" s="293"/>
      <c r="DH30" s="293"/>
      <c r="DI30" s="293"/>
      <c r="DJ30" s="293"/>
      <c r="DK30" s="293"/>
      <c r="DL30" s="293"/>
      <c r="DM30" s="293"/>
      <c r="DN30" s="293"/>
      <c r="DO30" s="293"/>
      <c r="DP30" s="293"/>
      <c r="DQ30" s="293"/>
      <c r="DR30" s="293"/>
      <c r="DS30" s="293"/>
      <c r="DT30" s="293"/>
      <c r="DU30" s="293"/>
      <c r="DV30" s="293"/>
      <c r="DW30" s="293"/>
      <c r="DX30" s="293"/>
      <c r="DY30" s="293"/>
      <c r="DZ30" s="293"/>
      <c r="EA30" s="293"/>
      <c r="EB30" s="293"/>
      <c r="EC30" s="293"/>
      <c r="ED30" s="293"/>
      <c r="EE30" s="293"/>
      <c r="EF30" s="293"/>
      <c r="EG30" s="293"/>
      <c r="EH30" s="293"/>
      <c r="EI30" s="293"/>
      <c r="EJ30" s="293"/>
      <c r="EK30" s="293"/>
      <c r="EL30" s="293"/>
      <c r="EM30" s="293"/>
      <c r="EN30" s="293"/>
      <c r="EO30" s="293"/>
      <c r="EP30" s="293"/>
      <c r="EQ30" s="293"/>
      <c r="ER30" s="293"/>
      <c r="ES30" s="293"/>
      <c r="ET30" s="293"/>
      <c r="EU30" s="293"/>
      <c r="EV30" s="403"/>
      <c r="EW30" s="403"/>
      <c r="EX30" s="403"/>
      <c r="EY30" s="403"/>
      <c r="EZ30" s="403"/>
      <c r="FA30" s="403"/>
      <c r="FB30" s="403"/>
      <c r="FC30" s="403"/>
      <c r="FD30" s="403"/>
      <c r="FE30" s="403"/>
      <c r="FF30" s="403"/>
      <c r="FG30" s="403"/>
      <c r="FH30" s="403"/>
      <c r="FI30" s="403"/>
      <c r="FJ30" s="404"/>
      <c r="FK30" s="405"/>
      <c r="FL30" s="405"/>
      <c r="FM30" s="405"/>
      <c r="FN30" s="405"/>
      <c r="FO30" s="293"/>
      <c r="FP30" s="293"/>
      <c r="FQ30" s="293"/>
      <c r="FR30" s="293"/>
      <c r="FS30" s="293"/>
      <c r="FT30" s="293"/>
      <c r="FU30" s="293"/>
      <c r="FV30" s="293"/>
      <c r="FW30" s="293"/>
      <c r="FX30" s="293"/>
      <c r="FY30" s="293"/>
      <c r="FZ30" s="293"/>
      <c r="GA30" s="293"/>
      <c r="GB30" s="293"/>
      <c r="GC30" s="293"/>
      <c r="GD30" s="293"/>
      <c r="GE30" s="293"/>
      <c r="GF30" s="293"/>
      <c r="GG30" s="293"/>
      <c r="GH30" s="293"/>
      <c r="GI30" s="293"/>
      <c r="GJ30" s="293"/>
      <c r="GK30" s="293"/>
      <c r="GL30" s="293"/>
      <c r="GM30" s="293"/>
      <c r="GN30" s="293"/>
      <c r="GO30" s="293"/>
      <c r="GP30" s="293"/>
      <c r="GQ30" s="293"/>
      <c r="GR30" s="293"/>
      <c r="GS30" s="293"/>
      <c r="GT30" s="293"/>
      <c r="GU30" s="293"/>
      <c r="GV30" s="293"/>
      <c r="GW30" s="293"/>
      <c r="GX30" s="293"/>
      <c r="GY30" s="293"/>
      <c r="GZ30" s="293"/>
      <c r="HA30" s="293"/>
      <c r="HB30" s="293"/>
      <c r="HC30" s="293"/>
      <c r="HD30" s="293"/>
      <c r="HE30" s="293"/>
      <c r="HF30" s="406"/>
      <c r="HG30" s="293"/>
      <c r="HH30" s="293"/>
      <c r="HI30" s="293"/>
      <c r="HJ30" s="293"/>
      <c r="HK30" s="293"/>
      <c r="HL30" s="293"/>
      <c r="HM30" s="293"/>
      <c r="HN30" s="293"/>
      <c r="HO30" s="293"/>
    </row>
    <row r="31" spans="1:224" s="11" customFormat="1" ht="27">
      <c r="A31" s="88"/>
      <c r="B31" s="24" t="s">
        <v>25</v>
      </c>
      <c r="C31" s="202">
        <f t="shared" ref="C31:BO31" si="0">C9+C10+C11+C12+C13+C14+C15+C16+C17+C18+C19+C20+C21+C22+C23++C24+C25+C26+C27+C28+C29+C30</f>
        <v>0</v>
      </c>
      <c r="D31" s="202">
        <f t="shared" si="0"/>
        <v>0</v>
      </c>
      <c r="E31" s="202">
        <f t="shared" si="0"/>
        <v>0</v>
      </c>
      <c r="F31" s="202">
        <f t="shared" si="0"/>
        <v>0</v>
      </c>
      <c r="G31" s="202">
        <f t="shared" si="0"/>
        <v>0</v>
      </c>
      <c r="H31" s="202">
        <f t="shared" si="0"/>
        <v>0</v>
      </c>
      <c r="I31" s="202">
        <f t="shared" si="0"/>
        <v>0</v>
      </c>
      <c r="J31" s="202">
        <f t="shared" si="0"/>
        <v>0</v>
      </c>
      <c r="K31" s="202">
        <f t="shared" si="0"/>
        <v>0</v>
      </c>
      <c r="L31" s="202">
        <f t="shared" si="0"/>
        <v>0</v>
      </c>
      <c r="M31" s="202">
        <f t="shared" si="0"/>
        <v>0</v>
      </c>
      <c r="N31" s="202">
        <f t="shared" si="0"/>
        <v>0</v>
      </c>
      <c r="O31" s="202">
        <f t="shared" si="0"/>
        <v>0</v>
      </c>
      <c r="P31" s="202">
        <f t="shared" si="0"/>
        <v>0</v>
      </c>
      <c r="Q31" s="202">
        <f t="shared" si="0"/>
        <v>0</v>
      </c>
      <c r="R31" s="202">
        <f t="shared" si="0"/>
        <v>0</v>
      </c>
      <c r="S31" s="202">
        <f t="shared" si="0"/>
        <v>0</v>
      </c>
      <c r="T31" s="202">
        <f t="shared" si="0"/>
        <v>0</v>
      </c>
      <c r="U31" s="202">
        <f t="shared" si="0"/>
        <v>0</v>
      </c>
      <c r="V31" s="202">
        <f t="shared" si="0"/>
        <v>0</v>
      </c>
      <c r="W31" s="202">
        <f t="shared" si="0"/>
        <v>0</v>
      </c>
      <c r="X31" s="202">
        <f t="shared" si="0"/>
        <v>0</v>
      </c>
      <c r="Y31" s="202">
        <f t="shared" si="0"/>
        <v>0</v>
      </c>
      <c r="Z31" s="202">
        <f t="shared" si="0"/>
        <v>0</v>
      </c>
      <c r="AA31" s="202">
        <f t="shared" si="0"/>
        <v>0</v>
      </c>
      <c r="AB31" s="202">
        <f t="shared" si="0"/>
        <v>0</v>
      </c>
      <c r="AC31" s="202">
        <f t="shared" si="0"/>
        <v>0</v>
      </c>
      <c r="AD31" s="202">
        <f t="shared" si="0"/>
        <v>0</v>
      </c>
      <c r="AE31" s="202">
        <f t="shared" si="0"/>
        <v>0</v>
      </c>
      <c r="AF31" s="202">
        <f t="shared" si="0"/>
        <v>0</v>
      </c>
      <c r="AG31" s="202">
        <f t="shared" si="0"/>
        <v>0</v>
      </c>
      <c r="AH31" s="202">
        <f t="shared" si="0"/>
        <v>0</v>
      </c>
      <c r="AI31" s="202">
        <f t="shared" si="0"/>
        <v>0</v>
      </c>
      <c r="AJ31" s="202">
        <f t="shared" si="0"/>
        <v>0</v>
      </c>
      <c r="AK31" s="202">
        <f t="shared" si="0"/>
        <v>0</v>
      </c>
      <c r="AL31" s="202">
        <f t="shared" si="0"/>
        <v>0</v>
      </c>
      <c r="AM31" s="202">
        <f t="shared" si="0"/>
        <v>0</v>
      </c>
      <c r="AN31" s="202">
        <f t="shared" si="0"/>
        <v>0</v>
      </c>
      <c r="AO31" s="202">
        <f t="shared" si="0"/>
        <v>0</v>
      </c>
      <c r="AP31" s="202">
        <f t="shared" si="0"/>
        <v>0</v>
      </c>
      <c r="AQ31" s="202">
        <f t="shared" si="0"/>
        <v>0</v>
      </c>
      <c r="AR31" s="202">
        <f t="shared" si="0"/>
        <v>0</v>
      </c>
      <c r="AS31" s="202">
        <f t="shared" si="0"/>
        <v>0</v>
      </c>
      <c r="AT31" s="202">
        <f t="shared" si="0"/>
        <v>0</v>
      </c>
      <c r="AU31" s="202">
        <f t="shared" si="0"/>
        <v>0</v>
      </c>
      <c r="AV31" s="202">
        <f t="shared" si="0"/>
        <v>0</v>
      </c>
      <c r="AW31" s="202">
        <f t="shared" si="0"/>
        <v>0</v>
      </c>
      <c r="AX31" s="202">
        <f t="shared" si="0"/>
        <v>0</v>
      </c>
      <c r="AY31" s="202">
        <f t="shared" si="0"/>
        <v>0</v>
      </c>
      <c r="AZ31" s="202">
        <f t="shared" si="0"/>
        <v>0</v>
      </c>
      <c r="BA31" s="202">
        <f t="shared" si="0"/>
        <v>0</v>
      </c>
      <c r="BB31" s="202">
        <f t="shared" si="0"/>
        <v>0</v>
      </c>
      <c r="BC31" s="202">
        <f t="shared" si="0"/>
        <v>0</v>
      </c>
      <c r="BD31" s="202">
        <f t="shared" si="0"/>
        <v>0</v>
      </c>
      <c r="BE31" s="202">
        <f t="shared" si="0"/>
        <v>0</v>
      </c>
      <c r="BF31" s="202">
        <f t="shared" si="0"/>
        <v>0</v>
      </c>
      <c r="BG31" s="202">
        <f t="shared" si="0"/>
        <v>0</v>
      </c>
      <c r="BH31" s="202">
        <f t="shared" si="0"/>
        <v>0</v>
      </c>
      <c r="BI31" s="202">
        <f t="shared" si="0"/>
        <v>0</v>
      </c>
      <c r="BJ31" s="202">
        <f t="shared" si="0"/>
        <v>0</v>
      </c>
      <c r="BK31" s="202">
        <f t="shared" si="0"/>
        <v>0</v>
      </c>
      <c r="BL31" s="202">
        <f t="shared" si="0"/>
        <v>0</v>
      </c>
      <c r="BM31" s="202">
        <f t="shared" si="0"/>
        <v>0</v>
      </c>
      <c r="BN31" s="202">
        <f t="shared" si="0"/>
        <v>0</v>
      </c>
      <c r="BO31" s="202">
        <f t="shared" si="0"/>
        <v>0</v>
      </c>
      <c r="BP31" s="202">
        <f t="shared" ref="BP31:EH31" si="1">BP9+BP10+BP11+BP12+BP13+BP14+BP15+BP16+BP17+BP18+BP19+BP20+BP21+BP22+BP23++BP24+BP25+BP26+BP27+BP28+BP29+BP30</f>
        <v>0</v>
      </c>
      <c r="BQ31" s="202">
        <f t="shared" si="1"/>
        <v>0</v>
      </c>
      <c r="BR31" s="202">
        <f t="shared" si="1"/>
        <v>0</v>
      </c>
      <c r="BS31" s="202">
        <f t="shared" si="1"/>
        <v>0</v>
      </c>
      <c r="BT31" s="202">
        <f t="shared" si="1"/>
        <v>0</v>
      </c>
      <c r="BU31" s="202">
        <f t="shared" si="1"/>
        <v>0</v>
      </c>
      <c r="BV31" s="202">
        <f t="shared" si="1"/>
        <v>0</v>
      </c>
      <c r="BW31" s="202">
        <f t="shared" si="1"/>
        <v>0</v>
      </c>
      <c r="BX31" s="202">
        <f t="shared" si="1"/>
        <v>0</v>
      </c>
      <c r="BY31" s="202">
        <f t="shared" si="1"/>
        <v>0</v>
      </c>
      <c r="BZ31" s="202">
        <f t="shared" si="1"/>
        <v>0</v>
      </c>
      <c r="CA31" s="202">
        <f t="shared" si="1"/>
        <v>0</v>
      </c>
      <c r="CB31" s="202">
        <f t="shared" si="1"/>
        <v>0</v>
      </c>
      <c r="CC31" s="202">
        <f t="shared" si="1"/>
        <v>0</v>
      </c>
      <c r="CD31" s="202">
        <f t="shared" si="1"/>
        <v>0</v>
      </c>
      <c r="CE31" s="202">
        <f t="shared" si="1"/>
        <v>0</v>
      </c>
      <c r="CF31" s="202">
        <f t="shared" si="1"/>
        <v>0</v>
      </c>
      <c r="CG31" s="202">
        <f t="shared" si="1"/>
        <v>0</v>
      </c>
      <c r="CH31" s="202">
        <f t="shared" si="1"/>
        <v>0</v>
      </c>
      <c r="CI31" s="202">
        <f t="shared" si="1"/>
        <v>0</v>
      </c>
      <c r="CJ31" s="202">
        <f t="shared" si="1"/>
        <v>0</v>
      </c>
      <c r="CK31" s="202">
        <f t="shared" si="1"/>
        <v>0</v>
      </c>
      <c r="CL31" s="202">
        <f t="shared" si="1"/>
        <v>0</v>
      </c>
      <c r="CM31" s="202">
        <f t="shared" si="1"/>
        <v>0</v>
      </c>
      <c r="CN31" s="202">
        <f t="shared" si="1"/>
        <v>0</v>
      </c>
      <c r="CO31" s="202">
        <f t="shared" si="1"/>
        <v>0</v>
      </c>
      <c r="CP31" s="202">
        <f t="shared" si="1"/>
        <v>0</v>
      </c>
      <c r="CQ31" s="202">
        <f t="shared" si="1"/>
        <v>0</v>
      </c>
      <c r="CR31" s="202">
        <f t="shared" si="1"/>
        <v>0</v>
      </c>
      <c r="CS31" s="202">
        <f t="shared" si="1"/>
        <v>0</v>
      </c>
      <c r="CT31" s="202">
        <f t="shared" si="1"/>
        <v>0</v>
      </c>
      <c r="CU31" s="202">
        <f t="shared" si="1"/>
        <v>0</v>
      </c>
      <c r="CV31" s="202">
        <f t="shared" si="1"/>
        <v>0</v>
      </c>
      <c r="CW31" s="202">
        <f t="shared" si="1"/>
        <v>0</v>
      </c>
      <c r="CX31" s="202">
        <f t="shared" si="1"/>
        <v>0</v>
      </c>
      <c r="CY31" s="202">
        <f t="shared" si="1"/>
        <v>0</v>
      </c>
      <c r="CZ31" s="202">
        <f t="shared" si="1"/>
        <v>0</v>
      </c>
      <c r="DA31" s="202">
        <f t="shared" si="1"/>
        <v>0</v>
      </c>
      <c r="DB31" s="202">
        <f t="shared" si="1"/>
        <v>0</v>
      </c>
      <c r="DC31" s="202">
        <f t="shared" si="1"/>
        <v>0</v>
      </c>
      <c r="DD31" s="202">
        <f t="shared" si="1"/>
        <v>0</v>
      </c>
      <c r="DE31" s="202">
        <f t="shared" si="1"/>
        <v>0</v>
      </c>
      <c r="DF31" s="202">
        <f t="shared" si="1"/>
        <v>0</v>
      </c>
      <c r="DG31" s="202">
        <f t="shared" si="1"/>
        <v>0</v>
      </c>
      <c r="DH31" s="202">
        <f t="shared" si="1"/>
        <v>0</v>
      </c>
      <c r="DI31" s="202">
        <f t="shared" si="1"/>
        <v>0</v>
      </c>
      <c r="DJ31" s="202">
        <f t="shared" si="1"/>
        <v>0</v>
      </c>
      <c r="DK31" s="202">
        <f t="shared" si="1"/>
        <v>0</v>
      </c>
      <c r="DL31" s="202">
        <f t="shared" si="1"/>
        <v>0</v>
      </c>
      <c r="DM31" s="202">
        <f t="shared" si="1"/>
        <v>0</v>
      </c>
      <c r="DN31" s="202">
        <f t="shared" si="1"/>
        <v>0</v>
      </c>
      <c r="DO31" s="202">
        <f t="shared" si="1"/>
        <v>0</v>
      </c>
      <c r="DP31" s="202">
        <f t="shared" si="1"/>
        <v>0</v>
      </c>
      <c r="DQ31" s="202">
        <f t="shared" si="1"/>
        <v>0</v>
      </c>
      <c r="DR31" s="202">
        <f t="shared" si="1"/>
        <v>0</v>
      </c>
      <c r="DS31" s="202">
        <f t="shared" si="1"/>
        <v>0</v>
      </c>
      <c r="DT31" s="202">
        <f t="shared" si="1"/>
        <v>0</v>
      </c>
      <c r="DU31" s="202">
        <f t="shared" si="1"/>
        <v>0</v>
      </c>
      <c r="DV31" s="202">
        <f t="shared" si="1"/>
        <v>0</v>
      </c>
      <c r="DW31" s="202">
        <f t="shared" si="1"/>
        <v>0</v>
      </c>
      <c r="DX31" s="202">
        <f t="shared" si="1"/>
        <v>0</v>
      </c>
      <c r="DY31" s="202">
        <f t="shared" si="1"/>
        <v>0</v>
      </c>
      <c r="DZ31" s="202">
        <f t="shared" si="1"/>
        <v>0</v>
      </c>
      <c r="EA31" s="202">
        <f t="shared" si="1"/>
        <v>0</v>
      </c>
      <c r="EB31" s="202">
        <f t="shared" si="1"/>
        <v>0</v>
      </c>
      <c r="EC31" s="202">
        <f t="shared" si="1"/>
        <v>0</v>
      </c>
      <c r="ED31" s="202">
        <f t="shared" si="1"/>
        <v>0</v>
      </c>
      <c r="EE31" s="202">
        <f t="shared" si="1"/>
        <v>0</v>
      </c>
      <c r="EF31" s="202">
        <f t="shared" si="1"/>
        <v>0</v>
      </c>
      <c r="EG31" s="202">
        <f t="shared" si="1"/>
        <v>0</v>
      </c>
      <c r="EH31" s="202">
        <f t="shared" si="1"/>
        <v>0</v>
      </c>
      <c r="EI31" s="202">
        <f t="shared" ref="EI31:FB31" si="2">EI9+EI10+EI11+EI12+EI13+EI14+EI15+EI16+EI17+EI18+EI19+EI20+EI21+EI22+EI23++EI24+EI25+EI26+EI27+EI28+EI29+EI30</f>
        <v>0</v>
      </c>
      <c r="EJ31" s="202">
        <f t="shared" si="2"/>
        <v>0</v>
      </c>
      <c r="EK31" s="202">
        <f t="shared" si="2"/>
        <v>0</v>
      </c>
      <c r="EL31" s="202">
        <f t="shared" si="2"/>
        <v>0</v>
      </c>
      <c r="EM31" s="202">
        <f t="shared" si="2"/>
        <v>0</v>
      </c>
      <c r="EN31" s="202">
        <f t="shared" si="2"/>
        <v>0</v>
      </c>
      <c r="EO31" s="202">
        <f t="shared" si="2"/>
        <v>0</v>
      </c>
      <c r="EP31" s="202">
        <f t="shared" si="2"/>
        <v>0</v>
      </c>
      <c r="EQ31" s="202">
        <f t="shared" si="2"/>
        <v>0</v>
      </c>
      <c r="ER31" s="202">
        <f t="shared" si="2"/>
        <v>0</v>
      </c>
      <c r="ES31" s="202">
        <f t="shared" si="2"/>
        <v>0</v>
      </c>
      <c r="ET31" s="202">
        <f t="shared" si="2"/>
        <v>0</v>
      </c>
      <c r="EU31" s="202">
        <f t="shared" si="2"/>
        <v>0</v>
      </c>
      <c r="EV31" s="202">
        <f t="shared" si="2"/>
        <v>0</v>
      </c>
      <c r="EW31" s="202">
        <f t="shared" si="2"/>
        <v>0</v>
      </c>
      <c r="EX31" s="202">
        <f t="shared" si="2"/>
        <v>0</v>
      </c>
      <c r="EY31" s="202">
        <f t="shared" si="2"/>
        <v>0</v>
      </c>
      <c r="EZ31" s="202">
        <f t="shared" si="2"/>
        <v>0</v>
      </c>
      <c r="FA31" s="202">
        <f t="shared" si="2"/>
        <v>0</v>
      </c>
      <c r="FB31" s="202">
        <f t="shared" si="2"/>
        <v>0</v>
      </c>
      <c r="FC31" s="202">
        <f t="shared" ref="FC31:HO31" si="3">FC9+FC10+FC11+FC12+FC13+FC14+FC15+FC16+FC17+FC18+FC19+FC20+FC21+FC22+FC23++FC24+FC25+FC26+FC27+FC28+FC29+FC30</f>
        <v>0</v>
      </c>
      <c r="FD31" s="202">
        <f t="shared" si="3"/>
        <v>0</v>
      </c>
      <c r="FE31" s="202">
        <f t="shared" si="3"/>
        <v>0</v>
      </c>
      <c r="FF31" s="202">
        <f t="shared" si="3"/>
        <v>0</v>
      </c>
      <c r="FG31" s="202">
        <f t="shared" si="3"/>
        <v>0</v>
      </c>
      <c r="FH31" s="202">
        <f t="shared" si="3"/>
        <v>0</v>
      </c>
      <c r="FI31" s="202">
        <f t="shared" si="3"/>
        <v>0</v>
      </c>
      <c r="FJ31" s="306">
        <f t="shared" ref="FJ31" si="4">FK31+FL31+FM31+FN31+FO31</f>
        <v>0</v>
      </c>
      <c r="FK31" s="202">
        <f t="shared" si="3"/>
        <v>0</v>
      </c>
      <c r="FL31" s="202">
        <f t="shared" si="3"/>
        <v>0</v>
      </c>
      <c r="FM31" s="202">
        <f t="shared" si="3"/>
        <v>0</v>
      </c>
      <c r="FN31" s="202">
        <f t="shared" si="3"/>
        <v>0</v>
      </c>
      <c r="FO31" s="202">
        <f t="shared" si="3"/>
        <v>0</v>
      </c>
      <c r="FP31" s="202">
        <f t="shared" si="3"/>
        <v>0</v>
      </c>
      <c r="FQ31" s="202">
        <f t="shared" si="3"/>
        <v>0</v>
      </c>
      <c r="FR31" s="202">
        <f t="shared" si="3"/>
        <v>0</v>
      </c>
      <c r="FS31" s="202">
        <f t="shared" si="3"/>
        <v>0</v>
      </c>
      <c r="FT31" s="202">
        <f t="shared" si="3"/>
        <v>0</v>
      </c>
      <c r="FU31" s="202">
        <f t="shared" si="3"/>
        <v>0</v>
      </c>
      <c r="FV31" s="202">
        <f t="shared" si="3"/>
        <v>0</v>
      </c>
      <c r="FW31" s="202">
        <f t="shared" si="3"/>
        <v>0</v>
      </c>
      <c r="FX31" s="202">
        <f t="shared" si="3"/>
        <v>0</v>
      </c>
      <c r="FY31" s="202">
        <f t="shared" si="3"/>
        <v>0</v>
      </c>
      <c r="FZ31" s="202">
        <f t="shared" si="3"/>
        <v>0</v>
      </c>
      <c r="GA31" s="202">
        <f t="shared" si="3"/>
        <v>0</v>
      </c>
      <c r="GB31" s="202">
        <f t="shared" si="3"/>
        <v>0</v>
      </c>
      <c r="GC31" s="202">
        <f t="shared" si="3"/>
        <v>0</v>
      </c>
      <c r="GD31" s="202">
        <f t="shared" si="3"/>
        <v>0</v>
      </c>
      <c r="GE31" s="202">
        <f t="shared" si="3"/>
        <v>0</v>
      </c>
      <c r="GF31" s="202">
        <f t="shared" si="3"/>
        <v>0</v>
      </c>
      <c r="GG31" s="202">
        <f t="shared" si="3"/>
        <v>0</v>
      </c>
      <c r="GH31" s="202">
        <f t="shared" si="3"/>
        <v>0</v>
      </c>
      <c r="GI31" s="202">
        <f t="shared" si="3"/>
        <v>0</v>
      </c>
      <c r="GJ31" s="202">
        <f t="shared" si="3"/>
        <v>0</v>
      </c>
      <c r="GK31" s="202">
        <f t="shared" si="3"/>
        <v>0</v>
      </c>
      <c r="GL31" s="202">
        <f t="shared" si="3"/>
        <v>0</v>
      </c>
      <c r="GM31" s="202">
        <f t="shared" si="3"/>
        <v>0</v>
      </c>
      <c r="GN31" s="202">
        <f t="shared" si="3"/>
        <v>0</v>
      </c>
      <c r="GO31" s="202">
        <f t="shared" si="3"/>
        <v>0</v>
      </c>
      <c r="GP31" s="202">
        <f t="shared" si="3"/>
        <v>0</v>
      </c>
      <c r="GQ31" s="202">
        <f t="shared" si="3"/>
        <v>0</v>
      </c>
      <c r="GR31" s="202">
        <f t="shared" si="3"/>
        <v>0</v>
      </c>
      <c r="GS31" s="202">
        <f t="shared" si="3"/>
        <v>0</v>
      </c>
      <c r="GT31" s="202">
        <f t="shared" si="3"/>
        <v>0</v>
      </c>
      <c r="GU31" s="202">
        <f t="shared" si="3"/>
        <v>0</v>
      </c>
      <c r="GV31" s="202">
        <f t="shared" si="3"/>
        <v>0</v>
      </c>
      <c r="GW31" s="202">
        <f t="shared" si="3"/>
        <v>0</v>
      </c>
      <c r="GX31" s="202">
        <f t="shared" si="3"/>
        <v>0</v>
      </c>
      <c r="GY31" s="202">
        <f t="shared" si="3"/>
        <v>0</v>
      </c>
      <c r="GZ31" s="202">
        <f t="shared" si="3"/>
        <v>0</v>
      </c>
      <c r="HA31" s="202">
        <f t="shared" si="3"/>
        <v>0</v>
      </c>
      <c r="HB31" s="202">
        <f t="shared" si="3"/>
        <v>0</v>
      </c>
      <c r="HC31" s="202">
        <f t="shared" si="3"/>
        <v>0</v>
      </c>
      <c r="HD31" s="202">
        <f t="shared" si="3"/>
        <v>0</v>
      </c>
      <c r="HE31" s="202">
        <f t="shared" si="3"/>
        <v>0</v>
      </c>
      <c r="HF31" s="202"/>
      <c r="HG31" s="202"/>
      <c r="HH31" s="202"/>
      <c r="HI31" s="202">
        <f t="shared" si="3"/>
        <v>0</v>
      </c>
      <c r="HJ31" s="202">
        <f t="shared" si="3"/>
        <v>0</v>
      </c>
      <c r="HK31" s="202">
        <f t="shared" si="3"/>
        <v>0</v>
      </c>
      <c r="HL31" s="202">
        <f t="shared" si="3"/>
        <v>0</v>
      </c>
      <c r="HM31" s="202">
        <f t="shared" si="3"/>
        <v>0</v>
      </c>
      <c r="HN31" s="202">
        <f t="shared" si="3"/>
        <v>0</v>
      </c>
      <c r="HO31" s="202">
        <f t="shared" si="3"/>
        <v>0</v>
      </c>
    </row>
    <row r="32" spans="1:224" s="18" customFormat="1" ht="30" customHeight="1">
      <c r="A32" s="89">
        <v>23</v>
      </c>
      <c r="B32" s="103" t="s">
        <v>16</v>
      </c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48"/>
      <c r="BG32" s="183"/>
      <c r="BH32" s="183"/>
      <c r="BI32" s="183"/>
      <c r="BJ32" s="183"/>
      <c r="BK32" s="183"/>
      <c r="BL32" s="183"/>
      <c r="BM32" s="183"/>
      <c r="BN32" s="183"/>
      <c r="BO32" s="183"/>
      <c r="BP32" s="183"/>
      <c r="BQ32" s="183"/>
      <c r="BR32" s="183"/>
      <c r="BS32" s="183"/>
      <c r="BT32" s="183"/>
      <c r="BU32" s="183"/>
      <c r="BV32" s="183"/>
      <c r="BW32" s="183"/>
      <c r="BX32" s="183"/>
      <c r="BY32" s="183"/>
      <c r="BZ32" s="183"/>
      <c r="CA32" s="183"/>
      <c r="CB32" s="183"/>
      <c r="CC32" s="183"/>
      <c r="CD32" s="183"/>
      <c r="CE32" s="183"/>
      <c r="CF32" s="183"/>
      <c r="CG32" s="183"/>
      <c r="CH32" s="183"/>
      <c r="CI32" s="225"/>
      <c r="CJ32" s="225"/>
      <c r="CK32" s="225"/>
      <c r="CL32" s="225"/>
      <c r="CM32" s="225"/>
      <c r="CN32" s="225"/>
      <c r="CO32" s="225"/>
      <c r="CP32" s="225"/>
      <c r="CQ32" s="225"/>
      <c r="CR32" s="225"/>
      <c r="CS32" s="225"/>
      <c r="CT32" s="225"/>
      <c r="CU32" s="225"/>
      <c r="CV32" s="148"/>
      <c r="CW32" s="148"/>
      <c r="CX32" s="148"/>
      <c r="CY32" s="148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8"/>
      <c r="DN32" s="148"/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8"/>
      <c r="DZ32" s="148"/>
      <c r="EA32" s="148"/>
      <c r="EB32" s="148"/>
      <c r="EC32" s="148"/>
      <c r="ED32" s="148"/>
      <c r="EE32" s="148"/>
      <c r="EF32" s="225"/>
      <c r="EG32" s="225"/>
      <c r="EH32" s="148"/>
      <c r="EI32" s="148"/>
      <c r="EJ32" s="148"/>
      <c r="EK32" s="148"/>
      <c r="EL32" s="148"/>
      <c r="EM32" s="148"/>
      <c r="EN32" s="148"/>
      <c r="EO32" s="148"/>
      <c r="EP32" s="148"/>
      <c r="EQ32" s="148"/>
      <c r="ER32" s="148"/>
      <c r="ES32" s="148"/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  <c r="FF32" s="148"/>
      <c r="FG32" s="148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238"/>
      <c r="FS32" s="238"/>
      <c r="FT32" s="238"/>
      <c r="FU32" s="238"/>
      <c r="FV32" s="238"/>
      <c r="FW32" s="238"/>
      <c r="FX32" s="238"/>
      <c r="FY32" s="238"/>
      <c r="FZ32" s="238"/>
      <c r="GA32" s="238"/>
      <c r="GB32" s="238"/>
      <c r="GC32" s="238"/>
      <c r="GD32" s="238"/>
      <c r="GE32" s="238"/>
      <c r="GF32" s="238"/>
      <c r="GG32" s="238"/>
      <c r="GH32" s="238"/>
      <c r="GI32" s="238"/>
      <c r="GJ32" s="238"/>
      <c r="GK32" s="238"/>
      <c r="GL32" s="238"/>
      <c r="GM32" s="238"/>
      <c r="GN32" s="238"/>
      <c r="GO32" s="238"/>
      <c r="GP32" s="238"/>
      <c r="GQ32" s="238"/>
      <c r="GR32" s="238"/>
      <c r="GS32" s="238"/>
      <c r="GT32" s="238"/>
      <c r="GU32" s="238"/>
      <c r="GV32" s="148"/>
      <c r="GW32" s="148"/>
      <c r="GX32" s="148"/>
      <c r="GY32" s="148"/>
      <c r="GZ32" s="148"/>
      <c r="HA32" s="148"/>
      <c r="HB32" s="148"/>
      <c r="HC32" s="148"/>
      <c r="HD32" s="148"/>
      <c r="HE32" s="148"/>
      <c r="HF32" s="148"/>
      <c r="HG32" s="148"/>
      <c r="HH32" s="148"/>
      <c r="HI32" s="148"/>
      <c r="HJ32" s="148"/>
      <c r="HK32" s="148"/>
      <c r="HL32" s="148"/>
      <c r="HM32" s="148"/>
      <c r="HN32" s="148"/>
      <c r="HO32" s="148"/>
      <c r="HP32" s="239"/>
    </row>
    <row r="33" spans="1:224" s="116" customFormat="1" ht="27" customHeight="1">
      <c r="A33" s="120">
        <v>24</v>
      </c>
      <c r="B33" s="119" t="s">
        <v>17</v>
      </c>
      <c r="C33" s="430"/>
      <c r="D33" s="430"/>
      <c r="E33" s="430"/>
      <c r="F33" s="148"/>
      <c r="G33" s="430"/>
      <c r="H33" s="430"/>
      <c r="I33" s="430"/>
      <c r="J33" s="430"/>
      <c r="K33" s="430"/>
      <c r="L33" s="430"/>
      <c r="M33" s="430"/>
      <c r="N33" s="430"/>
      <c r="O33" s="430"/>
      <c r="P33" s="430"/>
      <c r="Q33" s="430"/>
      <c r="R33" s="430"/>
      <c r="S33" s="430"/>
      <c r="T33" s="430"/>
      <c r="U33" s="430"/>
      <c r="V33" s="430"/>
      <c r="W33" s="430"/>
      <c r="X33" s="430"/>
      <c r="Y33" s="430"/>
      <c r="Z33" s="430"/>
      <c r="AA33" s="430"/>
      <c r="AB33" s="430"/>
      <c r="AC33" s="430"/>
      <c r="AD33" s="430"/>
      <c r="AE33" s="430"/>
      <c r="AF33" s="430"/>
      <c r="AG33" s="430"/>
      <c r="AH33" s="430"/>
      <c r="AI33" s="430"/>
      <c r="AJ33" s="430"/>
      <c r="AK33" s="430"/>
      <c r="AL33" s="430"/>
      <c r="AM33" s="430"/>
      <c r="AN33" s="430"/>
      <c r="AO33" s="430"/>
      <c r="AP33" s="430"/>
      <c r="AQ33" s="430"/>
      <c r="AR33" s="430"/>
      <c r="AS33" s="430"/>
      <c r="AT33" s="430"/>
      <c r="AU33" s="430"/>
      <c r="AV33" s="430"/>
      <c r="AW33" s="430"/>
      <c r="AX33" s="430"/>
      <c r="AY33" s="430"/>
      <c r="AZ33" s="430"/>
      <c r="BA33" s="430"/>
      <c r="BB33" s="430"/>
      <c r="BC33" s="148"/>
      <c r="BD33" s="430"/>
      <c r="BE33" s="430"/>
      <c r="BF33" s="148"/>
      <c r="BG33" s="430"/>
      <c r="BH33" s="430"/>
      <c r="BI33" s="430"/>
      <c r="BJ33" s="430"/>
      <c r="BK33" s="430"/>
      <c r="BL33" s="430"/>
      <c r="BM33" s="430"/>
      <c r="BN33" s="430"/>
      <c r="BO33" s="430"/>
      <c r="BP33" s="430"/>
      <c r="BQ33" s="430"/>
      <c r="BR33" s="430"/>
      <c r="BS33" s="430"/>
      <c r="BT33" s="430"/>
      <c r="BU33" s="430"/>
      <c r="BV33" s="430"/>
      <c r="BW33" s="430"/>
      <c r="BX33" s="430"/>
      <c r="BY33" s="430"/>
      <c r="BZ33" s="430"/>
      <c r="CA33" s="430"/>
      <c r="CB33" s="430"/>
      <c r="CC33" s="430"/>
      <c r="CD33" s="430"/>
      <c r="CE33" s="430"/>
      <c r="CF33" s="430"/>
      <c r="CG33" s="430"/>
      <c r="CH33" s="430"/>
      <c r="CI33" s="430"/>
      <c r="CJ33" s="430"/>
      <c r="CK33" s="430"/>
      <c r="CL33" s="430"/>
      <c r="CM33" s="430"/>
      <c r="CN33" s="430"/>
      <c r="CO33" s="430"/>
      <c r="CP33" s="430"/>
      <c r="CQ33" s="430"/>
      <c r="CR33" s="430"/>
      <c r="CS33" s="430"/>
      <c r="CT33" s="430"/>
      <c r="CU33" s="430"/>
      <c r="CV33" s="430"/>
      <c r="CW33" s="430"/>
      <c r="CX33" s="430"/>
      <c r="CY33" s="430"/>
      <c r="CZ33" s="430"/>
      <c r="DA33" s="430"/>
      <c r="DB33" s="430"/>
      <c r="DC33" s="430"/>
      <c r="DD33" s="430"/>
      <c r="DE33" s="430"/>
      <c r="DF33" s="430"/>
      <c r="DG33" s="430"/>
      <c r="DH33" s="430"/>
      <c r="DI33" s="430"/>
      <c r="DJ33" s="430"/>
      <c r="DK33" s="430"/>
      <c r="DL33" s="430"/>
      <c r="DM33" s="430"/>
      <c r="DN33" s="430"/>
      <c r="DO33" s="430"/>
      <c r="DP33" s="430"/>
      <c r="DQ33" s="430"/>
      <c r="DR33" s="430"/>
      <c r="DS33" s="430"/>
      <c r="DT33" s="148"/>
      <c r="DU33" s="148"/>
      <c r="DV33" s="148"/>
      <c r="DW33" s="148"/>
      <c r="DX33" s="148"/>
      <c r="DY33" s="148"/>
      <c r="DZ33" s="148"/>
      <c r="EA33" s="148"/>
      <c r="EB33" s="430"/>
      <c r="EC33" s="148"/>
      <c r="ED33" s="148"/>
      <c r="EE33" s="148"/>
      <c r="EF33" s="430"/>
      <c r="EG33" s="430"/>
      <c r="EH33" s="148"/>
      <c r="EI33" s="148"/>
      <c r="EJ33" s="148"/>
      <c r="EK33" s="148"/>
      <c r="EL33" s="148"/>
      <c r="EM33" s="148"/>
      <c r="EN33" s="148"/>
      <c r="EO33" s="148"/>
      <c r="EP33" s="148"/>
      <c r="EQ33" s="430"/>
      <c r="ER33" s="148"/>
      <c r="ES33" s="148"/>
      <c r="ET33" s="148"/>
      <c r="EU33" s="148"/>
      <c r="EV33" s="148"/>
      <c r="EW33" s="232"/>
      <c r="EX33" s="232"/>
      <c r="EY33" s="232"/>
      <c r="EZ33" s="232"/>
      <c r="FA33" s="232"/>
      <c r="FB33" s="232"/>
      <c r="FC33" s="232"/>
      <c r="FD33" s="232"/>
      <c r="FE33" s="232"/>
      <c r="FF33" s="232"/>
      <c r="FG33" s="232"/>
      <c r="FH33" s="232"/>
      <c r="FI33" s="232"/>
      <c r="FJ33" s="232"/>
      <c r="FK33" s="232"/>
      <c r="FL33" s="232"/>
      <c r="FM33" s="232"/>
      <c r="FN33" s="232"/>
      <c r="FO33" s="232"/>
      <c r="FP33" s="148"/>
      <c r="FQ33" s="148"/>
      <c r="FR33" s="148"/>
      <c r="FS33" s="148"/>
      <c r="FT33" s="148"/>
      <c r="FU33" s="148"/>
      <c r="FV33" s="148"/>
      <c r="FW33" s="148"/>
      <c r="FX33" s="148"/>
      <c r="FY33" s="148"/>
      <c r="FZ33" s="148"/>
      <c r="GA33" s="148"/>
      <c r="GB33" s="148"/>
      <c r="GC33" s="148"/>
      <c r="GD33" s="148"/>
      <c r="GE33" s="148"/>
      <c r="GF33" s="148"/>
      <c r="GG33" s="148"/>
      <c r="GH33" s="148"/>
      <c r="GI33" s="148"/>
      <c r="GJ33" s="148"/>
      <c r="GK33" s="148"/>
      <c r="GL33" s="148"/>
      <c r="GM33" s="148"/>
      <c r="GN33" s="148"/>
      <c r="GO33" s="148"/>
      <c r="GP33" s="148"/>
      <c r="GQ33" s="148"/>
      <c r="GR33" s="148"/>
      <c r="GS33" s="148"/>
      <c r="GT33" s="148"/>
      <c r="GU33" s="148"/>
      <c r="GV33" s="148"/>
      <c r="GW33" s="148"/>
      <c r="GX33" s="148"/>
      <c r="GY33" s="148"/>
      <c r="GZ33" s="148"/>
      <c r="HA33" s="148"/>
      <c r="HB33" s="148"/>
      <c r="HC33" s="148"/>
      <c r="HD33" s="148"/>
      <c r="HE33" s="148"/>
      <c r="HF33" s="291"/>
      <c r="HG33" s="204"/>
      <c r="HH33" s="148"/>
      <c r="HI33" s="148"/>
      <c r="HJ33" s="148"/>
      <c r="HK33" s="148"/>
      <c r="HL33" s="148"/>
      <c r="HM33" s="148"/>
      <c r="HN33" s="148"/>
      <c r="HO33" s="148"/>
      <c r="HP33" s="29"/>
    </row>
    <row r="34" spans="1:224" s="116" customFormat="1" ht="37.5">
      <c r="A34" s="121">
        <v>25</v>
      </c>
      <c r="B34" s="119" t="s">
        <v>39</v>
      </c>
      <c r="C34" s="183"/>
      <c r="D34" s="183"/>
      <c r="E34" s="183"/>
      <c r="F34" s="174"/>
      <c r="G34" s="148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74"/>
      <c r="BD34" s="183"/>
      <c r="BE34" s="183"/>
      <c r="BF34" s="174"/>
      <c r="BG34" s="183"/>
      <c r="BH34" s="183"/>
      <c r="BI34" s="183"/>
      <c r="BJ34" s="183"/>
      <c r="BK34" s="183"/>
      <c r="BL34" s="183"/>
      <c r="BM34" s="183"/>
      <c r="BN34" s="183"/>
      <c r="BO34" s="183"/>
      <c r="BP34" s="183"/>
      <c r="BQ34" s="183"/>
      <c r="BR34" s="183"/>
      <c r="BS34" s="183"/>
      <c r="BT34" s="183"/>
      <c r="BU34" s="183"/>
      <c r="BV34" s="183"/>
      <c r="BW34" s="183"/>
      <c r="BX34" s="183"/>
      <c r="BY34" s="183"/>
      <c r="BZ34" s="183"/>
      <c r="CA34" s="183"/>
      <c r="CB34" s="183"/>
      <c r="CC34" s="183"/>
      <c r="CD34" s="183"/>
      <c r="CE34" s="183"/>
      <c r="CF34" s="183"/>
      <c r="CG34" s="183"/>
      <c r="CH34" s="183"/>
      <c r="CI34" s="225"/>
      <c r="CJ34" s="225"/>
      <c r="CK34" s="225"/>
      <c r="CL34" s="225"/>
      <c r="CM34" s="225"/>
      <c r="CN34" s="225"/>
      <c r="CO34" s="225"/>
      <c r="CP34" s="225"/>
      <c r="CQ34" s="225"/>
      <c r="CR34" s="225"/>
      <c r="CS34" s="225"/>
      <c r="CT34" s="225"/>
      <c r="CU34" s="225"/>
      <c r="CV34" s="225"/>
      <c r="CW34" s="148"/>
      <c r="CX34" s="148"/>
      <c r="CY34" s="148"/>
      <c r="CZ34" s="148"/>
      <c r="DA34" s="148"/>
      <c r="DB34" s="148"/>
      <c r="DC34" s="148"/>
      <c r="DD34" s="148"/>
      <c r="DE34" s="148"/>
      <c r="DF34" s="148"/>
      <c r="DG34" s="148"/>
      <c r="DH34" s="148"/>
      <c r="DI34" s="148"/>
      <c r="DJ34" s="148"/>
      <c r="DK34" s="148"/>
      <c r="DL34" s="148"/>
      <c r="DM34" s="148"/>
      <c r="DN34" s="148"/>
      <c r="DO34" s="148"/>
      <c r="DP34" s="148"/>
      <c r="DQ34" s="148"/>
      <c r="DR34" s="148"/>
      <c r="DS34" s="148"/>
      <c r="DT34" s="148"/>
      <c r="DU34" s="148"/>
      <c r="DV34" s="148"/>
      <c r="DW34" s="148"/>
      <c r="DX34" s="148"/>
      <c r="DY34" s="148"/>
      <c r="DZ34" s="148"/>
      <c r="EA34" s="148"/>
      <c r="EB34" s="148"/>
      <c r="EC34" s="148"/>
      <c r="ED34" s="148"/>
      <c r="EE34" s="148"/>
      <c r="EF34" s="148"/>
      <c r="EG34" s="148"/>
      <c r="EH34" s="148"/>
      <c r="EI34" s="148"/>
      <c r="EJ34" s="148"/>
      <c r="EK34" s="148"/>
      <c r="EL34" s="148"/>
      <c r="EM34" s="148"/>
      <c r="EN34" s="148"/>
      <c r="EO34" s="148"/>
      <c r="EP34" s="148"/>
      <c r="EQ34" s="148"/>
      <c r="ER34" s="148"/>
      <c r="ES34" s="148"/>
      <c r="ET34" s="148"/>
      <c r="EU34" s="148"/>
      <c r="EV34" s="148"/>
      <c r="EW34" s="232"/>
      <c r="EX34" s="232"/>
      <c r="EY34" s="232"/>
      <c r="EZ34" s="232"/>
      <c r="FA34" s="232"/>
      <c r="FB34" s="232"/>
      <c r="FC34" s="232"/>
      <c r="FD34" s="232"/>
      <c r="FE34" s="232"/>
      <c r="FF34" s="232"/>
      <c r="FG34" s="232"/>
      <c r="FH34" s="232"/>
      <c r="FI34" s="232"/>
      <c r="FJ34" s="232"/>
      <c r="FK34" s="232"/>
      <c r="FL34" s="232"/>
      <c r="FM34" s="232"/>
      <c r="FN34" s="232"/>
      <c r="FO34" s="232"/>
      <c r="FP34" s="148"/>
      <c r="FQ34" s="148"/>
      <c r="FR34" s="148"/>
      <c r="FS34" s="148"/>
      <c r="FT34" s="148"/>
      <c r="FU34" s="148"/>
      <c r="FV34" s="148"/>
      <c r="FW34" s="148"/>
      <c r="FX34" s="148"/>
      <c r="FY34" s="148"/>
      <c r="FZ34" s="148"/>
      <c r="GA34" s="148"/>
      <c r="GB34" s="148"/>
      <c r="GC34" s="148"/>
      <c r="GD34" s="148"/>
      <c r="GE34" s="148"/>
      <c r="GF34" s="148"/>
      <c r="GG34" s="148"/>
      <c r="GH34" s="148"/>
      <c r="GI34" s="148"/>
      <c r="GJ34" s="148"/>
      <c r="GK34" s="148"/>
      <c r="GL34" s="148"/>
      <c r="GM34" s="148"/>
      <c r="GN34" s="148"/>
      <c r="GO34" s="148"/>
      <c r="GP34" s="148"/>
      <c r="GQ34" s="148"/>
      <c r="GR34" s="148"/>
      <c r="GS34" s="148"/>
      <c r="GT34" s="148"/>
      <c r="GU34" s="148"/>
      <c r="GV34" s="148"/>
      <c r="GW34" s="148"/>
      <c r="GX34" s="148"/>
      <c r="GY34" s="148"/>
      <c r="GZ34" s="148"/>
      <c r="HA34" s="148"/>
      <c r="HB34" s="148"/>
      <c r="HC34" s="148"/>
      <c r="HD34" s="148"/>
      <c r="HE34" s="148"/>
      <c r="HF34" s="363"/>
      <c r="HG34" s="363"/>
      <c r="HH34" s="363"/>
      <c r="HI34" s="148"/>
      <c r="HJ34" s="148"/>
      <c r="HK34" s="148"/>
      <c r="HL34" s="148"/>
      <c r="HM34" s="148"/>
      <c r="HN34" s="148"/>
      <c r="HO34" s="148"/>
      <c r="HP34" s="29"/>
    </row>
    <row r="35" spans="1:224" s="116" customFormat="1" ht="28.15" customHeight="1">
      <c r="A35" s="120">
        <v>26</v>
      </c>
      <c r="B35" s="119" t="s">
        <v>40</v>
      </c>
      <c r="C35" s="183"/>
      <c r="D35" s="183"/>
      <c r="E35" s="183"/>
      <c r="F35" s="174"/>
      <c r="G35" s="240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74"/>
      <c r="BD35" s="183"/>
      <c r="BE35" s="183"/>
      <c r="BF35" s="174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3"/>
      <c r="BY35" s="183"/>
      <c r="BZ35" s="183"/>
      <c r="CA35" s="183"/>
      <c r="CB35" s="183"/>
      <c r="CC35" s="183"/>
      <c r="CD35" s="183"/>
      <c r="CE35" s="183"/>
      <c r="CF35" s="183"/>
      <c r="CG35" s="183"/>
      <c r="CH35" s="183"/>
      <c r="CI35" s="225"/>
      <c r="CJ35" s="225"/>
      <c r="CK35" s="225"/>
      <c r="CL35" s="225"/>
      <c r="CM35" s="225"/>
      <c r="CN35" s="225"/>
      <c r="CO35" s="225"/>
      <c r="CP35" s="225"/>
      <c r="CQ35" s="225"/>
      <c r="CR35" s="225"/>
      <c r="CS35" s="225"/>
      <c r="CT35" s="225"/>
      <c r="CU35" s="225"/>
      <c r="CV35" s="225"/>
      <c r="CW35" s="225"/>
      <c r="CX35" s="225"/>
      <c r="CY35" s="225"/>
      <c r="CZ35" s="225"/>
      <c r="DA35" s="225"/>
      <c r="DB35" s="225"/>
      <c r="DC35" s="225"/>
      <c r="DD35" s="225"/>
      <c r="DE35" s="225"/>
      <c r="DF35" s="225"/>
      <c r="DG35" s="225"/>
      <c r="DH35" s="225"/>
      <c r="DI35" s="225"/>
      <c r="DJ35" s="225"/>
      <c r="DK35" s="225"/>
      <c r="DL35" s="225"/>
      <c r="DM35" s="225"/>
      <c r="DN35" s="225"/>
      <c r="DO35" s="225"/>
      <c r="DP35" s="225"/>
      <c r="DQ35" s="225"/>
      <c r="DR35" s="225"/>
      <c r="DS35" s="225"/>
      <c r="DT35" s="225"/>
      <c r="DU35" s="201"/>
      <c r="DV35" s="201"/>
      <c r="DW35" s="201"/>
      <c r="DX35" s="148"/>
      <c r="DY35" s="148"/>
      <c r="DZ35" s="225"/>
      <c r="EA35" s="201"/>
      <c r="EB35" s="201"/>
      <c r="EC35" s="201"/>
      <c r="ED35" s="225"/>
      <c r="EE35" s="225"/>
      <c r="EF35" s="225"/>
      <c r="EG35" s="225"/>
      <c r="EH35" s="225"/>
      <c r="EI35" s="225"/>
      <c r="EJ35" s="201"/>
      <c r="EK35" s="201"/>
      <c r="EL35" s="201"/>
      <c r="EM35" s="148"/>
      <c r="EN35" s="148"/>
      <c r="EO35" s="225"/>
      <c r="EP35" s="201"/>
      <c r="EQ35" s="201"/>
      <c r="ER35" s="201"/>
      <c r="ES35" s="225"/>
      <c r="ET35" s="225"/>
      <c r="EU35" s="241"/>
      <c r="EV35" s="240"/>
      <c r="EW35" s="240"/>
      <c r="EX35" s="240"/>
      <c r="EY35" s="240"/>
      <c r="EZ35" s="240"/>
      <c r="FA35" s="240"/>
      <c r="FB35" s="240"/>
      <c r="FC35" s="240"/>
      <c r="FD35" s="240"/>
      <c r="FE35" s="240"/>
      <c r="FF35" s="240"/>
      <c r="FG35" s="240"/>
      <c r="FH35" s="240"/>
      <c r="FI35" s="240"/>
      <c r="FJ35" s="232"/>
      <c r="FK35" s="233"/>
      <c r="FL35" s="233"/>
      <c r="FM35" s="233"/>
      <c r="FN35" s="233"/>
      <c r="FO35" s="233"/>
      <c r="FP35" s="225"/>
      <c r="FQ35" s="225"/>
      <c r="FR35" s="225"/>
      <c r="FS35" s="225"/>
      <c r="FT35" s="225"/>
      <c r="FU35" s="225"/>
      <c r="FV35" s="225"/>
      <c r="FW35" s="225"/>
      <c r="FX35" s="225"/>
      <c r="FY35" s="225"/>
      <c r="FZ35" s="225"/>
      <c r="GA35" s="225"/>
      <c r="GB35" s="225"/>
      <c r="GC35" s="225"/>
      <c r="GD35" s="225"/>
      <c r="GE35" s="225"/>
      <c r="GF35" s="225"/>
      <c r="GG35" s="225"/>
      <c r="GH35" s="225"/>
      <c r="GI35" s="225"/>
      <c r="GJ35" s="225"/>
      <c r="GK35" s="225"/>
      <c r="GL35" s="225"/>
      <c r="GM35" s="225"/>
      <c r="GN35" s="225"/>
      <c r="GO35" s="225"/>
      <c r="GP35" s="225"/>
      <c r="GQ35" s="225"/>
      <c r="GR35" s="225"/>
      <c r="GS35" s="225"/>
      <c r="GT35" s="225"/>
      <c r="GU35" s="225"/>
      <c r="GV35" s="225"/>
      <c r="GW35" s="225"/>
      <c r="GX35" s="225"/>
      <c r="GY35" s="225"/>
      <c r="GZ35" s="225"/>
      <c r="HA35" s="225"/>
      <c r="HB35" s="148"/>
      <c r="HC35" s="148"/>
      <c r="HD35" s="148"/>
      <c r="HE35" s="148"/>
      <c r="HF35" s="363"/>
      <c r="HG35" s="363"/>
      <c r="HH35" s="363"/>
      <c r="HI35" s="148"/>
      <c r="HJ35" s="242"/>
      <c r="HK35" s="242"/>
      <c r="HL35" s="242"/>
      <c r="HM35" s="242"/>
      <c r="HN35" s="242"/>
      <c r="HO35" s="242"/>
      <c r="HP35" s="29"/>
    </row>
    <row r="36" spans="1:224" s="144" customFormat="1" ht="31.15" customHeight="1">
      <c r="A36" s="142">
        <v>27</v>
      </c>
      <c r="B36" s="143" t="s">
        <v>77</v>
      </c>
      <c r="C36" s="380"/>
      <c r="D36" s="380"/>
      <c r="E36" s="380"/>
      <c r="F36" s="380"/>
      <c r="G36" s="381"/>
      <c r="H36" s="380"/>
      <c r="I36" s="380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  <c r="W36" s="380"/>
      <c r="X36" s="380"/>
      <c r="Y36" s="380"/>
      <c r="Z36" s="380"/>
      <c r="AA36" s="380"/>
      <c r="AB36" s="380"/>
      <c r="AC36" s="380"/>
      <c r="AD36" s="380"/>
      <c r="AE36" s="380"/>
      <c r="AF36" s="380"/>
      <c r="AG36" s="380"/>
      <c r="AH36" s="380"/>
      <c r="AI36" s="380"/>
      <c r="AJ36" s="380"/>
      <c r="AK36" s="380"/>
      <c r="AL36" s="380"/>
      <c r="AM36" s="380"/>
      <c r="AN36" s="380"/>
      <c r="AO36" s="380"/>
      <c r="AP36" s="380"/>
      <c r="AQ36" s="380"/>
      <c r="AR36" s="380"/>
      <c r="AS36" s="380"/>
      <c r="AT36" s="380"/>
      <c r="AU36" s="380"/>
      <c r="AV36" s="380"/>
      <c r="AW36" s="380"/>
      <c r="AX36" s="380"/>
      <c r="AY36" s="380"/>
      <c r="AZ36" s="380"/>
      <c r="BA36" s="380"/>
      <c r="BB36" s="380"/>
      <c r="BC36" s="380"/>
      <c r="BD36" s="380"/>
      <c r="BE36" s="380"/>
      <c r="BF36" s="148"/>
      <c r="BG36" s="380"/>
      <c r="BH36" s="380"/>
      <c r="BI36" s="380"/>
      <c r="BJ36" s="380"/>
      <c r="BK36" s="380"/>
      <c r="BL36" s="380"/>
      <c r="BM36" s="380"/>
      <c r="BN36" s="380"/>
      <c r="BO36" s="380"/>
      <c r="BP36" s="380"/>
      <c r="BQ36" s="380"/>
      <c r="BR36" s="380"/>
      <c r="BS36" s="380"/>
      <c r="BT36" s="380"/>
      <c r="BU36" s="380"/>
      <c r="BV36" s="380"/>
      <c r="BW36" s="380"/>
      <c r="BX36" s="380"/>
      <c r="BY36" s="380"/>
      <c r="BZ36" s="380"/>
      <c r="CA36" s="380"/>
      <c r="CB36" s="380"/>
      <c r="CC36" s="380"/>
      <c r="CD36" s="380"/>
      <c r="CE36" s="380"/>
      <c r="CF36" s="380"/>
      <c r="CG36" s="380"/>
      <c r="CH36" s="380"/>
      <c r="CI36" s="381"/>
      <c r="CJ36" s="381"/>
      <c r="CK36" s="381"/>
      <c r="CL36" s="381"/>
      <c r="CM36" s="381"/>
      <c r="CN36" s="381"/>
      <c r="CO36" s="381"/>
      <c r="CP36" s="381"/>
      <c r="CQ36" s="381"/>
      <c r="CR36" s="381"/>
      <c r="CS36" s="381"/>
      <c r="CT36" s="381"/>
      <c r="CU36" s="381"/>
      <c r="CV36" s="381"/>
      <c r="CW36" s="381"/>
      <c r="CX36" s="381"/>
      <c r="CY36" s="381"/>
      <c r="CZ36" s="381"/>
      <c r="DA36" s="381"/>
      <c r="DB36" s="381"/>
      <c r="DC36" s="381"/>
      <c r="DD36" s="381"/>
      <c r="DE36" s="382"/>
      <c r="DF36" s="381"/>
      <c r="DG36" s="381"/>
      <c r="DH36" s="381"/>
      <c r="DI36" s="381"/>
      <c r="DJ36" s="381"/>
      <c r="DK36" s="381"/>
      <c r="DL36" s="382"/>
      <c r="DM36" s="382"/>
      <c r="DN36" s="382"/>
      <c r="DO36" s="382"/>
      <c r="DP36" s="382"/>
      <c r="DQ36" s="382"/>
      <c r="DR36" s="382"/>
      <c r="DS36" s="382"/>
      <c r="DT36" s="381"/>
      <c r="DU36" s="381"/>
      <c r="DV36" s="381"/>
      <c r="DW36" s="381"/>
      <c r="DX36" s="381"/>
      <c r="DY36" s="381"/>
      <c r="DZ36" s="381"/>
      <c r="EA36" s="381"/>
      <c r="EB36" s="381"/>
      <c r="EC36" s="381"/>
      <c r="ED36" s="381"/>
      <c r="EE36" s="381"/>
      <c r="EF36" s="382"/>
      <c r="EG36" s="382"/>
      <c r="EH36" s="381"/>
      <c r="EI36" s="381"/>
      <c r="EJ36" s="381"/>
      <c r="EK36" s="381"/>
      <c r="EL36" s="381"/>
      <c r="EM36" s="382"/>
      <c r="EN36" s="381"/>
      <c r="EO36" s="381"/>
      <c r="EP36" s="381"/>
      <c r="EQ36" s="381"/>
      <c r="ER36" s="381"/>
      <c r="ES36" s="381"/>
      <c r="ET36" s="381"/>
      <c r="EU36" s="381"/>
      <c r="EV36" s="381"/>
      <c r="EW36" s="383"/>
      <c r="EX36" s="383"/>
      <c r="EY36" s="383"/>
      <c r="EZ36" s="383"/>
      <c r="FA36" s="383"/>
      <c r="FB36" s="383"/>
      <c r="FC36" s="383"/>
      <c r="FD36" s="383"/>
      <c r="FE36" s="383"/>
      <c r="FF36" s="383"/>
      <c r="FG36" s="383"/>
      <c r="FH36" s="383"/>
      <c r="FI36" s="383"/>
      <c r="FJ36" s="383"/>
      <c r="FK36" s="383"/>
      <c r="FL36" s="383"/>
      <c r="FM36" s="383"/>
      <c r="FN36" s="383"/>
      <c r="FO36" s="383"/>
      <c r="FP36" s="384"/>
      <c r="FQ36" s="384"/>
      <c r="FR36" s="381"/>
      <c r="FS36" s="381"/>
      <c r="FT36" s="381"/>
      <c r="FU36" s="381"/>
      <c r="FV36" s="381"/>
      <c r="FW36" s="381"/>
      <c r="FX36" s="381"/>
      <c r="FY36" s="381"/>
      <c r="FZ36" s="381"/>
      <c r="GA36" s="381"/>
      <c r="GB36" s="381"/>
      <c r="GC36" s="381"/>
      <c r="GD36" s="381"/>
      <c r="GE36" s="381"/>
      <c r="GF36" s="381"/>
      <c r="GG36" s="381"/>
      <c r="GH36" s="381"/>
      <c r="GI36" s="381"/>
      <c r="GJ36" s="381"/>
      <c r="GK36" s="381"/>
      <c r="GL36" s="381"/>
      <c r="GM36" s="381"/>
      <c r="GN36" s="381"/>
      <c r="GO36" s="381"/>
      <c r="GP36" s="381"/>
      <c r="GQ36" s="381"/>
      <c r="GR36" s="381"/>
      <c r="GS36" s="381"/>
      <c r="GT36" s="381"/>
      <c r="GU36" s="381"/>
      <c r="GV36" s="381"/>
      <c r="GW36" s="381"/>
      <c r="GX36" s="381"/>
      <c r="GY36" s="381"/>
      <c r="GZ36" s="381"/>
      <c r="HA36" s="381"/>
      <c r="HB36" s="381"/>
      <c r="HC36" s="381"/>
      <c r="HD36" s="381"/>
      <c r="HE36" s="381"/>
      <c r="HF36" s="381"/>
      <c r="HG36" s="381"/>
      <c r="HH36" s="381"/>
      <c r="HI36" s="381"/>
      <c r="HJ36" s="385"/>
      <c r="HK36" s="385"/>
      <c r="HL36" s="385"/>
      <c r="HM36" s="381"/>
      <c r="HN36" s="381"/>
      <c r="HO36" s="381"/>
      <c r="HP36" s="243"/>
    </row>
    <row r="37" spans="1:224" s="125" customFormat="1" ht="74.45" customHeight="1">
      <c r="A37" s="136">
        <v>28</v>
      </c>
      <c r="B37" s="128" t="s">
        <v>85</v>
      </c>
      <c r="C37" s="174"/>
      <c r="D37" s="174"/>
      <c r="E37" s="174"/>
      <c r="F37" s="424"/>
      <c r="G37" s="424"/>
      <c r="H37" s="42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D37" s="174"/>
      <c r="CE37" s="174"/>
      <c r="CF37" s="174"/>
      <c r="CG37" s="174"/>
      <c r="CH37" s="174"/>
      <c r="CI37" s="174"/>
      <c r="CJ37" s="174"/>
      <c r="CK37" s="174"/>
      <c r="CL37" s="174"/>
      <c r="CM37" s="174"/>
      <c r="CN37" s="174"/>
      <c r="CO37" s="174"/>
      <c r="CP37" s="174"/>
      <c r="CQ37" s="174"/>
      <c r="CR37" s="174"/>
      <c r="CS37" s="174"/>
      <c r="CT37" s="174"/>
      <c r="CU37" s="174"/>
      <c r="CV37" s="424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228"/>
      <c r="EX37" s="228"/>
      <c r="EY37" s="228"/>
      <c r="EZ37" s="228"/>
      <c r="FA37" s="228"/>
      <c r="FB37" s="228"/>
      <c r="FC37" s="228"/>
      <c r="FD37" s="228"/>
      <c r="FE37" s="228"/>
      <c r="FF37" s="228"/>
      <c r="FG37" s="228"/>
      <c r="FH37" s="228"/>
      <c r="FI37" s="228"/>
      <c r="FJ37" s="228"/>
      <c r="FK37" s="228"/>
      <c r="FL37" s="228"/>
      <c r="FM37" s="228"/>
      <c r="FN37" s="228"/>
      <c r="FO37" s="228"/>
      <c r="FP37" s="228"/>
      <c r="FQ37" s="228"/>
      <c r="FR37" s="228"/>
      <c r="FS37" s="228"/>
      <c r="FT37" s="228"/>
      <c r="FU37" s="228"/>
      <c r="FV37" s="228"/>
      <c r="FW37" s="228"/>
      <c r="FX37" s="228"/>
      <c r="FY37" s="228"/>
      <c r="FZ37" s="228"/>
      <c r="GA37" s="232"/>
      <c r="GB37" s="232"/>
      <c r="GC37" s="232"/>
      <c r="GD37" s="232"/>
      <c r="GE37" s="232"/>
      <c r="GF37" s="232"/>
      <c r="GG37" s="232"/>
      <c r="GH37" s="232"/>
      <c r="GI37" s="232"/>
      <c r="GJ37" s="232"/>
      <c r="GK37" s="232"/>
      <c r="GL37" s="228"/>
      <c r="GM37" s="228"/>
      <c r="GN37" s="228"/>
      <c r="GO37" s="228"/>
      <c r="GP37" s="228"/>
      <c r="GQ37" s="232"/>
      <c r="GR37" s="232"/>
      <c r="GS37" s="232"/>
      <c r="GT37" s="228"/>
      <c r="GU37" s="232"/>
      <c r="GV37" s="232"/>
      <c r="GW37" s="232"/>
      <c r="GX37" s="232"/>
      <c r="GY37" s="232"/>
      <c r="GZ37" s="232"/>
      <c r="HA37" s="232"/>
      <c r="HB37" s="148"/>
      <c r="HC37" s="232"/>
      <c r="HD37" s="232"/>
      <c r="HE37" s="232"/>
      <c r="HF37" s="267"/>
      <c r="HG37" s="171"/>
      <c r="HH37" s="172"/>
      <c r="HI37" s="228"/>
      <c r="HJ37" s="228"/>
      <c r="HK37" s="228"/>
      <c r="HL37" s="228"/>
      <c r="HM37" s="228"/>
      <c r="HN37" s="228"/>
      <c r="HO37" s="228"/>
      <c r="HP37" s="29"/>
    </row>
    <row r="38" spans="1:224" s="18" customFormat="1" ht="27.75">
      <c r="A38" s="90"/>
      <c r="B38" s="24" t="s">
        <v>37</v>
      </c>
      <c r="C38" s="180">
        <f t="shared" ref="C38:BO38" si="5">SUM(C32:C37)</f>
        <v>0</v>
      </c>
      <c r="D38" s="180">
        <f t="shared" ref="D38:E38" si="6">SUM(D32:D37)</f>
        <v>0</v>
      </c>
      <c r="E38" s="180">
        <f t="shared" si="6"/>
        <v>0</v>
      </c>
      <c r="F38" s="180">
        <f t="shared" si="5"/>
        <v>0</v>
      </c>
      <c r="G38" s="180">
        <f t="shared" si="5"/>
        <v>0</v>
      </c>
      <c r="H38" s="180">
        <f t="shared" si="5"/>
        <v>0</v>
      </c>
      <c r="I38" s="180">
        <f t="shared" si="5"/>
        <v>0</v>
      </c>
      <c r="J38" s="180">
        <f t="shared" si="5"/>
        <v>0</v>
      </c>
      <c r="K38" s="180">
        <f t="shared" si="5"/>
        <v>0</v>
      </c>
      <c r="L38" s="180">
        <f t="shared" si="5"/>
        <v>0</v>
      </c>
      <c r="M38" s="180"/>
      <c r="N38" s="180">
        <f t="shared" si="5"/>
        <v>0</v>
      </c>
      <c r="O38" s="180">
        <f t="shared" si="5"/>
        <v>0</v>
      </c>
      <c r="P38" s="180">
        <f t="shared" si="5"/>
        <v>0</v>
      </c>
      <c r="Q38" s="180">
        <f t="shared" si="5"/>
        <v>0</v>
      </c>
      <c r="R38" s="180">
        <f t="shared" si="5"/>
        <v>0</v>
      </c>
      <c r="S38" s="180">
        <f t="shared" si="5"/>
        <v>0</v>
      </c>
      <c r="T38" s="180">
        <f t="shared" si="5"/>
        <v>0</v>
      </c>
      <c r="U38" s="180">
        <f t="shared" si="5"/>
        <v>0</v>
      </c>
      <c r="V38" s="180">
        <f t="shared" si="5"/>
        <v>0</v>
      </c>
      <c r="W38" s="180">
        <f t="shared" si="5"/>
        <v>0</v>
      </c>
      <c r="X38" s="180">
        <f t="shared" si="5"/>
        <v>0</v>
      </c>
      <c r="Y38" s="180">
        <f t="shared" si="5"/>
        <v>0</v>
      </c>
      <c r="Z38" s="180">
        <f t="shared" si="5"/>
        <v>0</v>
      </c>
      <c r="AA38" s="180">
        <f t="shared" si="5"/>
        <v>0</v>
      </c>
      <c r="AB38" s="180">
        <f t="shared" si="5"/>
        <v>0</v>
      </c>
      <c r="AC38" s="180">
        <f t="shared" si="5"/>
        <v>0</v>
      </c>
      <c r="AD38" s="180">
        <f t="shared" si="5"/>
        <v>0</v>
      </c>
      <c r="AE38" s="180">
        <f t="shared" si="5"/>
        <v>0</v>
      </c>
      <c r="AF38" s="180">
        <f t="shared" si="5"/>
        <v>0</v>
      </c>
      <c r="AG38" s="180">
        <f t="shared" si="5"/>
        <v>0</v>
      </c>
      <c r="AH38" s="180">
        <f t="shared" si="5"/>
        <v>0</v>
      </c>
      <c r="AI38" s="180">
        <f t="shared" si="5"/>
        <v>0</v>
      </c>
      <c r="AJ38" s="180">
        <f t="shared" si="5"/>
        <v>0</v>
      </c>
      <c r="AK38" s="180">
        <f t="shared" si="5"/>
        <v>0</v>
      </c>
      <c r="AL38" s="180">
        <f t="shared" si="5"/>
        <v>0</v>
      </c>
      <c r="AM38" s="180">
        <f t="shared" si="5"/>
        <v>0</v>
      </c>
      <c r="AN38" s="180">
        <f t="shared" si="5"/>
        <v>0</v>
      </c>
      <c r="AO38" s="180">
        <f t="shared" si="5"/>
        <v>0</v>
      </c>
      <c r="AP38" s="180">
        <f t="shared" si="5"/>
        <v>0</v>
      </c>
      <c r="AQ38" s="180">
        <f t="shared" si="5"/>
        <v>0</v>
      </c>
      <c r="AR38" s="180">
        <f t="shared" si="5"/>
        <v>0</v>
      </c>
      <c r="AS38" s="180">
        <f t="shared" si="5"/>
        <v>0</v>
      </c>
      <c r="AT38" s="180">
        <f t="shared" si="5"/>
        <v>0</v>
      </c>
      <c r="AU38" s="180">
        <f t="shared" si="5"/>
        <v>0</v>
      </c>
      <c r="AV38" s="180">
        <f t="shared" si="5"/>
        <v>0</v>
      </c>
      <c r="AW38" s="180">
        <f t="shared" si="5"/>
        <v>0</v>
      </c>
      <c r="AX38" s="180">
        <f t="shared" si="5"/>
        <v>0</v>
      </c>
      <c r="AY38" s="180">
        <f t="shared" si="5"/>
        <v>0</v>
      </c>
      <c r="AZ38" s="180">
        <f t="shared" si="5"/>
        <v>0</v>
      </c>
      <c r="BA38" s="180">
        <f t="shared" si="5"/>
        <v>0</v>
      </c>
      <c r="BB38" s="180">
        <f t="shared" si="5"/>
        <v>0</v>
      </c>
      <c r="BC38" s="180">
        <f t="shared" si="5"/>
        <v>0</v>
      </c>
      <c r="BD38" s="180">
        <f t="shared" si="5"/>
        <v>0</v>
      </c>
      <c r="BE38" s="180">
        <f t="shared" si="5"/>
        <v>0</v>
      </c>
      <c r="BF38" s="148">
        <f t="shared" ref="BF38" si="7">SUM(BG38:BK38)</f>
        <v>0</v>
      </c>
      <c r="BG38" s="180">
        <f t="shared" si="5"/>
        <v>0</v>
      </c>
      <c r="BH38" s="180">
        <f t="shared" si="5"/>
        <v>0</v>
      </c>
      <c r="BI38" s="180">
        <f t="shared" si="5"/>
        <v>0</v>
      </c>
      <c r="BJ38" s="180">
        <f t="shared" si="5"/>
        <v>0</v>
      </c>
      <c r="BK38" s="180">
        <f t="shared" si="5"/>
        <v>0</v>
      </c>
      <c r="BL38" s="180">
        <f t="shared" si="5"/>
        <v>0</v>
      </c>
      <c r="BM38" s="180">
        <f t="shared" si="5"/>
        <v>0</v>
      </c>
      <c r="BN38" s="180">
        <f t="shared" si="5"/>
        <v>0</v>
      </c>
      <c r="BO38" s="180">
        <f t="shared" si="5"/>
        <v>0</v>
      </c>
      <c r="BP38" s="180">
        <f t="shared" ref="BP38:EH38" si="8">SUM(BP32:BP37)</f>
        <v>0</v>
      </c>
      <c r="BQ38" s="180">
        <f t="shared" si="8"/>
        <v>0</v>
      </c>
      <c r="BR38" s="180">
        <f t="shared" si="8"/>
        <v>0</v>
      </c>
      <c r="BS38" s="180">
        <f t="shared" si="8"/>
        <v>0</v>
      </c>
      <c r="BT38" s="180">
        <f t="shared" si="8"/>
        <v>0</v>
      </c>
      <c r="BU38" s="180">
        <f t="shared" si="8"/>
        <v>0</v>
      </c>
      <c r="BV38" s="180">
        <f t="shared" si="8"/>
        <v>0</v>
      </c>
      <c r="BW38" s="180">
        <f t="shared" si="8"/>
        <v>0</v>
      </c>
      <c r="BX38" s="180">
        <f t="shared" si="8"/>
        <v>0</v>
      </c>
      <c r="BY38" s="180">
        <f t="shared" si="8"/>
        <v>0</v>
      </c>
      <c r="BZ38" s="180">
        <f t="shared" si="8"/>
        <v>0</v>
      </c>
      <c r="CA38" s="180">
        <f t="shared" si="8"/>
        <v>0</v>
      </c>
      <c r="CB38" s="180">
        <f t="shared" si="8"/>
        <v>0</v>
      </c>
      <c r="CC38" s="180">
        <f t="shared" si="8"/>
        <v>0</v>
      </c>
      <c r="CD38" s="180">
        <f t="shared" si="8"/>
        <v>0</v>
      </c>
      <c r="CE38" s="180">
        <f t="shared" si="8"/>
        <v>0</v>
      </c>
      <c r="CF38" s="180">
        <f t="shared" si="8"/>
        <v>0</v>
      </c>
      <c r="CG38" s="180">
        <f t="shared" si="8"/>
        <v>0</v>
      </c>
      <c r="CH38" s="180">
        <f t="shared" si="8"/>
        <v>0</v>
      </c>
      <c r="CI38" s="180">
        <f t="shared" si="8"/>
        <v>0</v>
      </c>
      <c r="CJ38" s="180">
        <f t="shared" si="8"/>
        <v>0</v>
      </c>
      <c r="CK38" s="180">
        <f t="shared" si="8"/>
        <v>0</v>
      </c>
      <c r="CL38" s="180">
        <f t="shared" si="8"/>
        <v>0</v>
      </c>
      <c r="CM38" s="180">
        <f t="shared" si="8"/>
        <v>0</v>
      </c>
      <c r="CN38" s="180">
        <f t="shared" si="8"/>
        <v>0</v>
      </c>
      <c r="CO38" s="180">
        <f t="shared" ref="CO38:CU38" si="9">SUM(CO32:CO37)</f>
        <v>0</v>
      </c>
      <c r="CP38" s="180">
        <f t="shared" si="9"/>
        <v>0</v>
      </c>
      <c r="CQ38" s="180">
        <f t="shared" si="9"/>
        <v>0</v>
      </c>
      <c r="CR38" s="180">
        <f t="shared" si="9"/>
        <v>0</v>
      </c>
      <c r="CS38" s="180">
        <f t="shared" si="9"/>
        <v>0</v>
      </c>
      <c r="CT38" s="180">
        <f t="shared" si="9"/>
        <v>0</v>
      </c>
      <c r="CU38" s="180">
        <f t="shared" si="9"/>
        <v>0</v>
      </c>
      <c r="CV38" s="180">
        <f t="shared" si="8"/>
        <v>0</v>
      </c>
      <c r="CW38" s="180">
        <f t="shared" si="8"/>
        <v>0</v>
      </c>
      <c r="CX38" s="180">
        <f t="shared" si="8"/>
        <v>0</v>
      </c>
      <c r="CY38" s="180">
        <f t="shared" si="8"/>
        <v>0</v>
      </c>
      <c r="CZ38" s="180">
        <f t="shared" si="8"/>
        <v>0</v>
      </c>
      <c r="DA38" s="180">
        <f t="shared" si="8"/>
        <v>0</v>
      </c>
      <c r="DB38" s="180">
        <f t="shared" si="8"/>
        <v>0</v>
      </c>
      <c r="DC38" s="180">
        <f t="shared" si="8"/>
        <v>0</v>
      </c>
      <c r="DD38" s="180">
        <f t="shared" si="8"/>
        <v>0</v>
      </c>
      <c r="DE38" s="180">
        <f t="shared" si="8"/>
        <v>0</v>
      </c>
      <c r="DF38" s="180">
        <f t="shared" si="8"/>
        <v>0</v>
      </c>
      <c r="DG38" s="180">
        <f t="shared" si="8"/>
        <v>0</v>
      </c>
      <c r="DH38" s="180">
        <f t="shared" si="8"/>
        <v>0</v>
      </c>
      <c r="DI38" s="180">
        <f t="shared" si="8"/>
        <v>0</v>
      </c>
      <c r="DJ38" s="180">
        <f t="shared" si="8"/>
        <v>0</v>
      </c>
      <c r="DK38" s="180">
        <f t="shared" si="8"/>
        <v>0</v>
      </c>
      <c r="DL38" s="180">
        <f t="shared" si="8"/>
        <v>0</v>
      </c>
      <c r="DM38" s="180">
        <f t="shared" si="8"/>
        <v>0</v>
      </c>
      <c r="DN38" s="180">
        <f t="shared" si="8"/>
        <v>0</v>
      </c>
      <c r="DO38" s="180">
        <f t="shared" si="8"/>
        <v>0</v>
      </c>
      <c r="DP38" s="180">
        <f t="shared" si="8"/>
        <v>0</v>
      </c>
      <c r="DQ38" s="180">
        <f t="shared" si="8"/>
        <v>0</v>
      </c>
      <c r="DR38" s="180">
        <f t="shared" si="8"/>
        <v>0</v>
      </c>
      <c r="DS38" s="180">
        <f t="shared" si="8"/>
        <v>0</v>
      </c>
      <c r="DT38" s="180">
        <f t="shared" si="8"/>
        <v>0</v>
      </c>
      <c r="DU38" s="180">
        <f t="shared" si="8"/>
        <v>0</v>
      </c>
      <c r="DV38" s="180">
        <f t="shared" si="8"/>
        <v>0</v>
      </c>
      <c r="DW38" s="180">
        <f t="shared" si="8"/>
        <v>0</v>
      </c>
      <c r="DX38" s="180">
        <f t="shared" si="8"/>
        <v>0</v>
      </c>
      <c r="DY38" s="180">
        <f t="shared" si="8"/>
        <v>0</v>
      </c>
      <c r="DZ38" s="180">
        <f t="shared" si="8"/>
        <v>0</v>
      </c>
      <c r="EA38" s="180">
        <f t="shared" si="8"/>
        <v>0</v>
      </c>
      <c r="EB38" s="180">
        <f t="shared" si="8"/>
        <v>0</v>
      </c>
      <c r="EC38" s="180">
        <f t="shared" si="8"/>
        <v>0</v>
      </c>
      <c r="ED38" s="180">
        <f t="shared" si="8"/>
        <v>0</v>
      </c>
      <c r="EE38" s="180">
        <f t="shared" si="8"/>
        <v>0</v>
      </c>
      <c r="EF38" s="180">
        <f t="shared" si="8"/>
        <v>0</v>
      </c>
      <c r="EG38" s="180">
        <f t="shared" si="8"/>
        <v>0</v>
      </c>
      <c r="EH38" s="180">
        <f t="shared" si="8"/>
        <v>0</v>
      </c>
      <c r="EI38" s="180">
        <f t="shared" ref="EI38:GZ38" si="10">SUM(EI32:EI37)</f>
        <v>0</v>
      </c>
      <c r="EJ38" s="180">
        <f t="shared" si="10"/>
        <v>0</v>
      </c>
      <c r="EK38" s="180">
        <f t="shared" si="10"/>
        <v>0</v>
      </c>
      <c r="EL38" s="180">
        <f t="shared" si="10"/>
        <v>0</v>
      </c>
      <c r="EM38" s="180">
        <f t="shared" si="10"/>
        <v>0</v>
      </c>
      <c r="EN38" s="180">
        <f t="shared" si="10"/>
        <v>0</v>
      </c>
      <c r="EO38" s="180">
        <f t="shared" si="10"/>
        <v>0</v>
      </c>
      <c r="EP38" s="180">
        <f t="shared" si="10"/>
        <v>0</v>
      </c>
      <c r="EQ38" s="180">
        <f t="shared" si="10"/>
        <v>0</v>
      </c>
      <c r="ER38" s="180">
        <f t="shared" si="10"/>
        <v>0</v>
      </c>
      <c r="ES38" s="180">
        <f t="shared" si="10"/>
        <v>0</v>
      </c>
      <c r="ET38" s="180">
        <f t="shared" si="10"/>
        <v>0</v>
      </c>
      <c r="EU38" s="180">
        <f t="shared" si="10"/>
        <v>0</v>
      </c>
      <c r="EV38" s="180">
        <f t="shared" si="10"/>
        <v>0</v>
      </c>
      <c r="EW38" s="180">
        <f t="shared" si="10"/>
        <v>0</v>
      </c>
      <c r="EX38" s="180">
        <f t="shared" si="10"/>
        <v>0</v>
      </c>
      <c r="EY38" s="180">
        <f t="shared" si="10"/>
        <v>0</v>
      </c>
      <c r="EZ38" s="180">
        <f t="shared" si="10"/>
        <v>0</v>
      </c>
      <c r="FA38" s="180">
        <f t="shared" si="10"/>
        <v>0</v>
      </c>
      <c r="FB38" s="180">
        <f t="shared" si="10"/>
        <v>0</v>
      </c>
      <c r="FC38" s="180">
        <f t="shared" si="10"/>
        <v>0</v>
      </c>
      <c r="FD38" s="180">
        <f t="shared" si="10"/>
        <v>0</v>
      </c>
      <c r="FE38" s="180">
        <f t="shared" si="10"/>
        <v>0</v>
      </c>
      <c r="FF38" s="180">
        <f t="shared" si="10"/>
        <v>0</v>
      </c>
      <c r="FG38" s="180">
        <f t="shared" si="10"/>
        <v>0</v>
      </c>
      <c r="FH38" s="180">
        <f t="shared" si="10"/>
        <v>0</v>
      </c>
      <c r="FI38" s="180">
        <f t="shared" si="10"/>
        <v>0</v>
      </c>
      <c r="FJ38" s="180">
        <f t="shared" si="10"/>
        <v>0</v>
      </c>
      <c r="FK38" s="180">
        <f t="shared" si="10"/>
        <v>0</v>
      </c>
      <c r="FL38" s="180">
        <f t="shared" si="10"/>
        <v>0</v>
      </c>
      <c r="FM38" s="180">
        <f t="shared" si="10"/>
        <v>0</v>
      </c>
      <c r="FN38" s="180">
        <f t="shared" si="10"/>
        <v>0</v>
      </c>
      <c r="FO38" s="180">
        <f t="shared" si="10"/>
        <v>0</v>
      </c>
      <c r="FP38" s="180">
        <f t="shared" si="10"/>
        <v>0</v>
      </c>
      <c r="FQ38" s="180">
        <f t="shared" si="10"/>
        <v>0</v>
      </c>
      <c r="FR38" s="180">
        <f t="shared" si="10"/>
        <v>0</v>
      </c>
      <c r="FS38" s="180">
        <f t="shared" si="10"/>
        <v>0</v>
      </c>
      <c r="FT38" s="180">
        <f t="shared" si="10"/>
        <v>0</v>
      </c>
      <c r="FU38" s="180">
        <f t="shared" si="10"/>
        <v>0</v>
      </c>
      <c r="FV38" s="180">
        <f t="shared" si="10"/>
        <v>0</v>
      </c>
      <c r="FW38" s="180">
        <f t="shared" si="10"/>
        <v>0</v>
      </c>
      <c r="FX38" s="180">
        <f t="shared" si="10"/>
        <v>0</v>
      </c>
      <c r="FY38" s="180">
        <f t="shared" si="10"/>
        <v>0</v>
      </c>
      <c r="FZ38" s="180">
        <f t="shared" si="10"/>
        <v>0</v>
      </c>
      <c r="GA38" s="180">
        <f t="shared" si="10"/>
        <v>0</v>
      </c>
      <c r="GB38" s="180">
        <f t="shared" si="10"/>
        <v>0</v>
      </c>
      <c r="GC38" s="180">
        <f t="shared" si="10"/>
        <v>0</v>
      </c>
      <c r="GD38" s="180">
        <f t="shared" si="10"/>
        <v>0</v>
      </c>
      <c r="GE38" s="180">
        <f t="shared" si="10"/>
        <v>0</v>
      </c>
      <c r="GF38" s="180">
        <f t="shared" si="10"/>
        <v>0</v>
      </c>
      <c r="GG38" s="180">
        <f t="shared" si="10"/>
        <v>0</v>
      </c>
      <c r="GH38" s="180">
        <f t="shared" si="10"/>
        <v>0</v>
      </c>
      <c r="GI38" s="180">
        <f t="shared" si="10"/>
        <v>0</v>
      </c>
      <c r="GJ38" s="180">
        <f t="shared" si="10"/>
        <v>0</v>
      </c>
      <c r="GK38" s="180">
        <f t="shared" si="10"/>
        <v>0</v>
      </c>
      <c r="GL38" s="180">
        <f t="shared" si="10"/>
        <v>0</v>
      </c>
      <c r="GM38" s="180">
        <f t="shared" si="10"/>
        <v>0</v>
      </c>
      <c r="GN38" s="180">
        <f t="shared" si="10"/>
        <v>0</v>
      </c>
      <c r="GO38" s="180">
        <f t="shared" si="10"/>
        <v>0</v>
      </c>
      <c r="GP38" s="180">
        <f t="shared" si="10"/>
        <v>0</v>
      </c>
      <c r="GQ38" s="180">
        <f t="shared" si="10"/>
        <v>0</v>
      </c>
      <c r="GR38" s="180">
        <f t="shared" si="10"/>
        <v>0</v>
      </c>
      <c r="GS38" s="180">
        <f t="shared" si="10"/>
        <v>0</v>
      </c>
      <c r="GT38" s="180">
        <f t="shared" si="10"/>
        <v>0</v>
      </c>
      <c r="GU38" s="180">
        <f t="shared" si="10"/>
        <v>0</v>
      </c>
      <c r="GV38" s="180">
        <f t="shared" si="10"/>
        <v>0</v>
      </c>
      <c r="GW38" s="180">
        <f t="shared" si="10"/>
        <v>0</v>
      </c>
      <c r="GX38" s="180">
        <f t="shared" si="10"/>
        <v>0</v>
      </c>
      <c r="GY38" s="180">
        <f t="shared" si="10"/>
        <v>0</v>
      </c>
      <c r="GZ38" s="180">
        <f t="shared" si="10"/>
        <v>0</v>
      </c>
      <c r="HA38" s="180">
        <f t="shared" ref="HA38:HH38" si="11">SUM(HA32:HA37)</f>
        <v>0</v>
      </c>
      <c r="HB38" s="180">
        <f t="shared" si="11"/>
        <v>0</v>
      </c>
      <c r="HC38" s="180">
        <f t="shared" si="11"/>
        <v>0</v>
      </c>
      <c r="HD38" s="180">
        <f t="shared" si="11"/>
        <v>0</v>
      </c>
      <c r="HE38" s="180">
        <f t="shared" si="11"/>
        <v>0</v>
      </c>
      <c r="HF38" s="180">
        <v>0</v>
      </c>
      <c r="HG38" s="180">
        <f t="shared" si="11"/>
        <v>0</v>
      </c>
      <c r="HH38" s="180">
        <f t="shared" si="11"/>
        <v>0</v>
      </c>
      <c r="HI38" s="180">
        <f t="shared" ref="HI38:HN38" si="12">SUM(HI32:HI37)</f>
        <v>0</v>
      </c>
      <c r="HJ38" s="68">
        <f t="shared" si="12"/>
        <v>0</v>
      </c>
      <c r="HK38" s="68">
        <f t="shared" si="12"/>
        <v>0</v>
      </c>
      <c r="HL38" s="68">
        <f t="shared" si="12"/>
        <v>0</v>
      </c>
      <c r="HM38" s="68">
        <f t="shared" si="12"/>
        <v>0</v>
      </c>
      <c r="HN38" s="68">
        <f t="shared" si="12"/>
        <v>0</v>
      </c>
      <c r="HO38" s="26">
        <f t="shared" ref="HO38" si="13">SUM(HO32:HO37)</f>
        <v>0</v>
      </c>
    </row>
    <row r="39" spans="1:224" s="19" customFormat="1" ht="35.450000000000003" customHeight="1">
      <c r="A39" s="91"/>
      <c r="B39" s="25" t="s">
        <v>24</v>
      </c>
      <c r="C39" s="181">
        <f t="shared" ref="C39:BO39" si="14">SUM(C31+C38)</f>
        <v>0</v>
      </c>
      <c r="D39" s="181">
        <f t="shared" ref="D39:E39" si="15">SUM(D31+D38)</f>
        <v>0</v>
      </c>
      <c r="E39" s="181">
        <f t="shared" si="15"/>
        <v>0</v>
      </c>
      <c r="F39" s="181">
        <f t="shared" si="14"/>
        <v>0</v>
      </c>
      <c r="G39" s="181">
        <f t="shared" si="14"/>
        <v>0</v>
      </c>
      <c r="H39" s="181">
        <f t="shared" si="14"/>
        <v>0</v>
      </c>
      <c r="I39" s="181">
        <f t="shared" si="14"/>
        <v>0</v>
      </c>
      <c r="J39" s="181">
        <f t="shared" si="14"/>
        <v>0</v>
      </c>
      <c r="K39" s="181">
        <f t="shared" si="14"/>
        <v>0</v>
      </c>
      <c r="L39" s="181">
        <f t="shared" si="14"/>
        <v>0</v>
      </c>
      <c r="M39" s="181">
        <f t="shared" si="14"/>
        <v>0</v>
      </c>
      <c r="N39" s="181">
        <f t="shared" si="14"/>
        <v>0</v>
      </c>
      <c r="O39" s="181">
        <f t="shared" si="14"/>
        <v>0</v>
      </c>
      <c r="P39" s="181">
        <f t="shared" si="14"/>
        <v>0</v>
      </c>
      <c r="Q39" s="181">
        <f t="shared" si="14"/>
        <v>0</v>
      </c>
      <c r="R39" s="181">
        <f t="shared" si="14"/>
        <v>0</v>
      </c>
      <c r="S39" s="181">
        <f t="shared" si="14"/>
        <v>0</v>
      </c>
      <c r="T39" s="181">
        <f t="shared" si="14"/>
        <v>0</v>
      </c>
      <c r="U39" s="181">
        <f t="shared" si="14"/>
        <v>0</v>
      </c>
      <c r="V39" s="181">
        <f t="shared" si="14"/>
        <v>0</v>
      </c>
      <c r="W39" s="181">
        <f t="shared" si="14"/>
        <v>0</v>
      </c>
      <c r="X39" s="181">
        <f t="shared" si="14"/>
        <v>0</v>
      </c>
      <c r="Y39" s="181">
        <f t="shared" si="14"/>
        <v>0</v>
      </c>
      <c r="Z39" s="181">
        <f t="shared" si="14"/>
        <v>0</v>
      </c>
      <c r="AA39" s="181">
        <f t="shared" si="14"/>
        <v>0</v>
      </c>
      <c r="AB39" s="181">
        <f t="shared" si="14"/>
        <v>0</v>
      </c>
      <c r="AC39" s="181">
        <f t="shared" si="14"/>
        <v>0</v>
      </c>
      <c r="AD39" s="181">
        <f t="shared" si="14"/>
        <v>0</v>
      </c>
      <c r="AE39" s="181">
        <f t="shared" si="14"/>
        <v>0</v>
      </c>
      <c r="AF39" s="181">
        <f t="shared" si="14"/>
        <v>0</v>
      </c>
      <c r="AG39" s="181">
        <f t="shared" si="14"/>
        <v>0</v>
      </c>
      <c r="AH39" s="181">
        <f t="shared" si="14"/>
        <v>0</v>
      </c>
      <c r="AI39" s="181">
        <f t="shared" si="14"/>
        <v>0</v>
      </c>
      <c r="AJ39" s="181">
        <f t="shared" si="14"/>
        <v>0</v>
      </c>
      <c r="AK39" s="181">
        <f t="shared" si="14"/>
        <v>0</v>
      </c>
      <c r="AL39" s="181">
        <f t="shared" si="14"/>
        <v>0</v>
      </c>
      <c r="AM39" s="181">
        <f t="shared" si="14"/>
        <v>0</v>
      </c>
      <c r="AN39" s="181">
        <f t="shared" si="14"/>
        <v>0</v>
      </c>
      <c r="AO39" s="181">
        <f t="shared" si="14"/>
        <v>0</v>
      </c>
      <c r="AP39" s="181">
        <f t="shared" si="14"/>
        <v>0</v>
      </c>
      <c r="AQ39" s="181">
        <f t="shared" si="14"/>
        <v>0</v>
      </c>
      <c r="AR39" s="181">
        <f t="shared" si="14"/>
        <v>0</v>
      </c>
      <c r="AS39" s="181">
        <f t="shared" si="14"/>
        <v>0</v>
      </c>
      <c r="AT39" s="181">
        <f t="shared" si="14"/>
        <v>0</v>
      </c>
      <c r="AU39" s="181">
        <f t="shared" si="14"/>
        <v>0</v>
      </c>
      <c r="AV39" s="181">
        <f t="shared" si="14"/>
        <v>0</v>
      </c>
      <c r="AW39" s="181">
        <f t="shared" si="14"/>
        <v>0</v>
      </c>
      <c r="AX39" s="181">
        <f t="shared" si="14"/>
        <v>0</v>
      </c>
      <c r="AY39" s="181">
        <f t="shared" si="14"/>
        <v>0</v>
      </c>
      <c r="AZ39" s="181">
        <f t="shared" si="14"/>
        <v>0</v>
      </c>
      <c r="BA39" s="181">
        <f t="shared" si="14"/>
        <v>0</v>
      </c>
      <c r="BB39" s="181">
        <f t="shared" si="14"/>
        <v>0</v>
      </c>
      <c r="BC39" s="181">
        <f t="shared" si="14"/>
        <v>0</v>
      </c>
      <c r="BD39" s="181">
        <f t="shared" si="14"/>
        <v>0</v>
      </c>
      <c r="BE39" s="181">
        <f t="shared" si="14"/>
        <v>0</v>
      </c>
      <c r="BF39" s="181">
        <f t="shared" si="14"/>
        <v>0</v>
      </c>
      <c r="BG39" s="181">
        <f t="shared" si="14"/>
        <v>0</v>
      </c>
      <c r="BH39" s="181">
        <f t="shared" si="14"/>
        <v>0</v>
      </c>
      <c r="BI39" s="181">
        <f t="shared" si="14"/>
        <v>0</v>
      </c>
      <c r="BJ39" s="181">
        <f t="shared" si="14"/>
        <v>0</v>
      </c>
      <c r="BK39" s="181">
        <f t="shared" si="14"/>
        <v>0</v>
      </c>
      <c r="BL39" s="181">
        <f t="shared" si="14"/>
        <v>0</v>
      </c>
      <c r="BM39" s="181">
        <f t="shared" si="14"/>
        <v>0</v>
      </c>
      <c r="BN39" s="181">
        <f t="shared" si="14"/>
        <v>0</v>
      </c>
      <c r="BO39" s="181">
        <f t="shared" si="14"/>
        <v>0</v>
      </c>
      <c r="BP39" s="181">
        <f t="shared" ref="BP39:EH39" si="16">SUM(BP31+BP38)</f>
        <v>0</v>
      </c>
      <c r="BQ39" s="181">
        <f t="shared" si="16"/>
        <v>0</v>
      </c>
      <c r="BR39" s="181">
        <f t="shared" si="16"/>
        <v>0</v>
      </c>
      <c r="BS39" s="181">
        <f t="shared" si="16"/>
        <v>0</v>
      </c>
      <c r="BT39" s="181">
        <f t="shared" si="16"/>
        <v>0</v>
      </c>
      <c r="BU39" s="181">
        <f t="shared" si="16"/>
        <v>0</v>
      </c>
      <c r="BV39" s="181">
        <f t="shared" si="16"/>
        <v>0</v>
      </c>
      <c r="BW39" s="181">
        <f t="shared" si="16"/>
        <v>0</v>
      </c>
      <c r="BX39" s="181">
        <f t="shared" si="16"/>
        <v>0</v>
      </c>
      <c r="BY39" s="181">
        <f t="shared" si="16"/>
        <v>0</v>
      </c>
      <c r="BZ39" s="181">
        <f t="shared" si="16"/>
        <v>0</v>
      </c>
      <c r="CA39" s="181">
        <f t="shared" si="16"/>
        <v>0</v>
      </c>
      <c r="CB39" s="181">
        <f t="shared" si="16"/>
        <v>0</v>
      </c>
      <c r="CC39" s="181">
        <f t="shared" si="16"/>
        <v>0</v>
      </c>
      <c r="CD39" s="181">
        <f t="shared" si="16"/>
        <v>0</v>
      </c>
      <c r="CE39" s="181">
        <f t="shared" si="16"/>
        <v>0</v>
      </c>
      <c r="CF39" s="181">
        <f t="shared" si="16"/>
        <v>0</v>
      </c>
      <c r="CG39" s="181">
        <f t="shared" si="16"/>
        <v>0</v>
      </c>
      <c r="CH39" s="181">
        <f t="shared" si="16"/>
        <v>0</v>
      </c>
      <c r="CI39" s="181">
        <f t="shared" si="16"/>
        <v>0</v>
      </c>
      <c r="CJ39" s="181">
        <f t="shared" si="16"/>
        <v>0</v>
      </c>
      <c r="CK39" s="181">
        <f t="shared" si="16"/>
        <v>0</v>
      </c>
      <c r="CL39" s="181">
        <f t="shared" si="16"/>
        <v>0</v>
      </c>
      <c r="CM39" s="181">
        <f t="shared" si="16"/>
        <v>0</v>
      </c>
      <c r="CN39" s="181">
        <f t="shared" si="16"/>
        <v>0</v>
      </c>
      <c r="CO39" s="181">
        <f t="shared" ref="CO39:CU39" si="17">SUM(CO31+CO38)</f>
        <v>0</v>
      </c>
      <c r="CP39" s="181">
        <f t="shared" si="17"/>
        <v>0</v>
      </c>
      <c r="CQ39" s="181">
        <f t="shared" si="17"/>
        <v>0</v>
      </c>
      <c r="CR39" s="181">
        <f t="shared" si="17"/>
        <v>0</v>
      </c>
      <c r="CS39" s="181">
        <f t="shared" si="17"/>
        <v>0</v>
      </c>
      <c r="CT39" s="181">
        <f t="shared" si="17"/>
        <v>0</v>
      </c>
      <c r="CU39" s="181">
        <f t="shared" si="17"/>
        <v>0</v>
      </c>
      <c r="CV39" s="181">
        <f t="shared" si="16"/>
        <v>0</v>
      </c>
      <c r="CW39" s="181">
        <f t="shared" si="16"/>
        <v>0</v>
      </c>
      <c r="CX39" s="181">
        <f t="shared" si="16"/>
        <v>0</v>
      </c>
      <c r="CY39" s="181">
        <f t="shared" si="16"/>
        <v>0</v>
      </c>
      <c r="CZ39" s="181">
        <f t="shared" si="16"/>
        <v>0</v>
      </c>
      <c r="DA39" s="181">
        <f t="shared" si="16"/>
        <v>0</v>
      </c>
      <c r="DB39" s="181">
        <f t="shared" si="16"/>
        <v>0</v>
      </c>
      <c r="DC39" s="181">
        <f t="shared" si="16"/>
        <v>0</v>
      </c>
      <c r="DD39" s="181">
        <f t="shared" si="16"/>
        <v>0</v>
      </c>
      <c r="DE39" s="181">
        <f t="shared" si="16"/>
        <v>0</v>
      </c>
      <c r="DF39" s="181">
        <f t="shared" si="16"/>
        <v>0</v>
      </c>
      <c r="DG39" s="181">
        <f t="shared" si="16"/>
        <v>0</v>
      </c>
      <c r="DH39" s="181">
        <f t="shared" si="16"/>
        <v>0</v>
      </c>
      <c r="DI39" s="181">
        <f t="shared" si="16"/>
        <v>0</v>
      </c>
      <c r="DJ39" s="181">
        <f t="shared" si="16"/>
        <v>0</v>
      </c>
      <c r="DK39" s="181">
        <f t="shared" si="16"/>
        <v>0</v>
      </c>
      <c r="DL39" s="181">
        <f t="shared" si="16"/>
        <v>0</v>
      </c>
      <c r="DM39" s="181">
        <f t="shared" si="16"/>
        <v>0</v>
      </c>
      <c r="DN39" s="181">
        <f t="shared" si="16"/>
        <v>0</v>
      </c>
      <c r="DO39" s="181">
        <f t="shared" si="16"/>
        <v>0</v>
      </c>
      <c r="DP39" s="181">
        <f t="shared" si="16"/>
        <v>0</v>
      </c>
      <c r="DQ39" s="181">
        <f t="shared" si="16"/>
        <v>0</v>
      </c>
      <c r="DR39" s="181">
        <f t="shared" si="16"/>
        <v>0</v>
      </c>
      <c r="DS39" s="181">
        <f t="shared" si="16"/>
        <v>0</v>
      </c>
      <c r="DT39" s="181">
        <f t="shared" si="16"/>
        <v>0</v>
      </c>
      <c r="DU39" s="181">
        <f t="shared" si="16"/>
        <v>0</v>
      </c>
      <c r="DV39" s="181">
        <f t="shared" si="16"/>
        <v>0</v>
      </c>
      <c r="DW39" s="181">
        <f t="shared" si="16"/>
        <v>0</v>
      </c>
      <c r="DX39" s="181">
        <f t="shared" si="16"/>
        <v>0</v>
      </c>
      <c r="DY39" s="181">
        <f t="shared" si="16"/>
        <v>0</v>
      </c>
      <c r="DZ39" s="181">
        <f t="shared" si="16"/>
        <v>0</v>
      </c>
      <c r="EA39" s="181">
        <f t="shared" si="16"/>
        <v>0</v>
      </c>
      <c r="EB39" s="181">
        <f t="shared" si="16"/>
        <v>0</v>
      </c>
      <c r="EC39" s="181">
        <f t="shared" si="16"/>
        <v>0</v>
      </c>
      <c r="ED39" s="181">
        <f t="shared" si="16"/>
        <v>0</v>
      </c>
      <c r="EE39" s="181">
        <f t="shared" si="16"/>
        <v>0</v>
      </c>
      <c r="EF39" s="181">
        <f t="shared" si="16"/>
        <v>0</v>
      </c>
      <c r="EG39" s="181">
        <f t="shared" si="16"/>
        <v>0</v>
      </c>
      <c r="EH39" s="181">
        <f t="shared" si="16"/>
        <v>0</v>
      </c>
      <c r="EI39" s="181">
        <f t="shared" ref="EI39:GZ39" si="18">SUM(EI31+EI38)</f>
        <v>0</v>
      </c>
      <c r="EJ39" s="181">
        <f t="shared" si="18"/>
        <v>0</v>
      </c>
      <c r="EK39" s="181">
        <f t="shared" si="18"/>
        <v>0</v>
      </c>
      <c r="EL39" s="181">
        <f t="shared" si="18"/>
        <v>0</v>
      </c>
      <c r="EM39" s="181">
        <f t="shared" si="18"/>
        <v>0</v>
      </c>
      <c r="EN39" s="181">
        <f t="shared" si="18"/>
        <v>0</v>
      </c>
      <c r="EO39" s="181">
        <f t="shared" si="18"/>
        <v>0</v>
      </c>
      <c r="EP39" s="181">
        <f t="shared" si="18"/>
        <v>0</v>
      </c>
      <c r="EQ39" s="181">
        <f t="shared" si="18"/>
        <v>0</v>
      </c>
      <c r="ER39" s="181">
        <f t="shared" si="18"/>
        <v>0</v>
      </c>
      <c r="ES39" s="181">
        <f t="shared" si="18"/>
        <v>0</v>
      </c>
      <c r="ET39" s="181">
        <f t="shared" si="18"/>
        <v>0</v>
      </c>
      <c r="EU39" s="181">
        <f t="shared" si="18"/>
        <v>0</v>
      </c>
      <c r="EV39" s="181">
        <f t="shared" si="18"/>
        <v>0</v>
      </c>
      <c r="EW39" s="181">
        <f t="shared" si="18"/>
        <v>0</v>
      </c>
      <c r="EX39" s="181">
        <f t="shared" si="18"/>
        <v>0</v>
      </c>
      <c r="EY39" s="181">
        <f t="shared" si="18"/>
        <v>0</v>
      </c>
      <c r="EZ39" s="181">
        <f t="shared" si="18"/>
        <v>0</v>
      </c>
      <c r="FA39" s="181">
        <f t="shared" si="18"/>
        <v>0</v>
      </c>
      <c r="FB39" s="181">
        <f t="shared" si="18"/>
        <v>0</v>
      </c>
      <c r="FC39" s="181">
        <f t="shared" si="18"/>
        <v>0</v>
      </c>
      <c r="FD39" s="181">
        <f t="shared" si="18"/>
        <v>0</v>
      </c>
      <c r="FE39" s="181">
        <f t="shared" si="18"/>
        <v>0</v>
      </c>
      <c r="FF39" s="181">
        <f t="shared" si="18"/>
        <v>0</v>
      </c>
      <c r="FG39" s="181">
        <f t="shared" si="18"/>
        <v>0</v>
      </c>
      <c r="FH39" s="181">
        <f t="shared" si="18"/>
        <v>0</v>
      </c>
      <c r="FI39" s="181">
        <f t="shared" si="18"/>
        <v>0</v>
      </c>
      <c r="FJ39" s="181">
        <f t="shared" si="18"/>
        <v>0</v>
      </c>
      <c r="FK39" s="181">
        <f t="shared" si="18"/>
        <v>0</v>
      </c>
      <c r="FL39" s="181">
        <f t="shared" si="18"/>
        <v>0</v>
      </c>
      <c r="FM39" s="181">
        <f t="shared" si="18"/>
        <v>0</v>
      </c>
      <c r="FN39" s="181">
        <f t="shared" si="18"/>
        <v>0</v>
      </c>
      <c r="FO39" s="181">
        <f t="shared" si="18"/>
        <v>0</v>
      </c>
      <c r="FP39" s="181">
        <f t="shared" si="18"/>
        <v>0</v>
      </c>
      <c r="FQ39" s="181">
        <f t="shared" si="18"/>
        <v>0</v>
      </c>
      <c r="FR39" s="181">
        <f t="shared" si="18"/>
        <v>0</v>
      </c>
      <c r="FS39" s="181">
        <f t="shared" si="18"/>
        <v>0</v>
      </c>
      <c r="FT39" s="181">
        <f t="shared" si="18"/>
        <v>0</v>
      </c>
      <c r="FU39" s="181">
        <f t="shared" si="18"/>
        <v>0</v>
      </c>
      <c r="FV39" s="181">
        <f t="shared" si="18"/>
        <v>0</v>
      </c>
      <c r="FW39" s="181">
        <f t="shared" si="18"/>
        <v>0</v>
      </c>
      <c r="FX39" s="181">
        <f t="shared" si="18"/>
        <v>0</v>
      </c>
      <c r="FY39" s="181">
        <f t="shared" si="18"/>
        <v>0</v>
      </c>
      <c r="FZ39" s="181">
        <f t="shared" si="18"/>
        <v>0</v>
      </c>
      <c r="GA39" s="181">
        <f t="shared" si="18"/>
        <v>0</v>
      </c>
      <c r="GB39" s="181">
        <f t="shared" si="18"/>
        <v>0</v>
      </c>
      <c r="GC39" s="181">
        <f t="shared" si="18"/>
        <v>0</v>
      </c>
      <c r="GD39" s="181">
        <f t="shared" si="18"/>
        <v>0</v>
      </c>
      <c r="GE39" s="181">
        <f t="shared" si="18"/>
        <v>0</v>
      </c>
      <c r="GF39" s="181">
        <f t="shared" si="18"/>
        <v>0</v>
      </c>
      <c r="GG39" s="181">
        <f t="shared" si="18"/>
        <v>0</v>
      </c>
      <c r="GH39" s="181">
        <f t="shared" si="18"/>
        <v>0</v>
      </c>
      <c r="GI39" s="181">
        <f t="shared" si="18"/>
        <v>0</v>
      </c>
      <c r="GJ39" s="181">
        <f t="shared" si="18"/>
        <v>0</v>
      </c>
      <c r="GK39" s="181">
        <f t="shared" si="18"/>
        <v>0</v>
      </c>
      <c r="GL39" s="181">
        <f t="shared" si="18"/>
        <v>0</v>
      </c>
      <c r="GM39" s="181">
        <f t="shared" si="18"/>
        <v>0</v>
      </c>
      <c r="GN39" s="181">
        <f t="shared" si="18"/>
        <v>0</v>
      </c>
      <c r="GO39" s="181">
        <f t="shared" si="18"/>
        <v>0</v>
      </c>
      <c r="GP39" s="181">
        <f t="shared" si="18"/>
        <v>0</v>
      </c>
      <c r="GQ39" s="181">
        <f t="shared" si="18"/>
        <v>0</v>
      </c>
      <c r="GR39" s="181">
        <f t="shared" si="18"/>
        <v>0</v>
      </c>
      <c r="GS39" s="181">
        <f t="shared" si="18"/>
        <v>0</v>
      </c>
      <c r="GT39" s="181">
        <f t="shared" si="18"/>
        <v>0</v>
      </c>
      <c r="GU39" s="181">
        <f t="shared" si="18"/>
        <v>0</v>
      </c>
      <c r="GV39" s="181">
        <f t="shared" si="18"/>
        <v>0</v>
      </c>
      <c r="GW39" s="181">
        <f t="shared" si="18"/>
        <v>0</v>
      </c>
      <c r="GX39" s="181">
        <f t="shared" si="18"/>
        <v>0</v>
      </c>
      <c r="GY39" s="181">
        <f t="shared" si="18"/>
        <v>0</v>
      </c>
      <c r="GZ39" s="181">
        <f t="shared" si="18"/>
        <v>0</v>
      </c>
      <c r="HA39" s="181">
        <f t="shared" ref="HA39:HI39" si="19">SUM(HA31+HA38)</f>
        <v>0</v>
      </c>
      <c r="HB39" s="181">
        <f t="shared" si="19"/>
        <v>0</v>
      </c>
      <c r="HC39" s="181">
        <f t="shared" si="19"/>
        <v>0</v>
      </c>
      <c r="HD39" s="181">
        <f t="shared" si="19"/>
        <v>0</v>
      </c>
      <c r="HE39" s="181">
        <f t="shared" si="19"/>
        <v>0</v>
      </c>
      <c r="HF39" s="181">
        <f t="shared" si="19"/>
        <v>0</v>
      </c>
      <c r="HG39" s="181">
        <f t="shared" si="19"/>
        <v>0</v>
      </c>
      <c r="HH39" s="181">
        <f t="shared" si="19"/>
        <v>0</v>
      </c>
      <c r="HI39" s="181">
        <f t="shared" si="19"/>
        <v>0</v>
      </c>
      <c r="HJ39" s="69">
        <f t="shared" ref="HJ39:HO39" si="20">SUM(HJ31+HJ38)</f>
        <v>0</v>
      </c>
      <c r="HK39" s="69">
        <f t="shared" si="20"/>
        <v>0</v>
      </c>
      <c r="HL39" s="69">
        <f t="shared" si="20"/>
        <v>0</v>
      </c>
      <c r="HM39" s="69">
        <f t="shared" si="20"/>
        <v>0</v>
      </c>
      <c r="HN39" s="69">
        <f t="shared" si="20"/>
        <v>0</v>
      </c>
      <c r="HO39" s="69">
        <f t="shared" si="20"/>
        <v>0</v>
      </c>
    </row>
    <row r="40" spans="1:224">
      <c r="BD40" s="15"/>
      <c r="BE40" s="15"/>
      <c r="BF40" s="42"/>
      <c r="BG40" s="42"/>
      <c r="CN40" s="42"/>
      <c r="CO40" s="125"/>
      <c r="CP40" s="125"/>
      <c r="CQ40" s="125"/>
      <c r="CR40" s="125"/>
      <c r="CS40" s="125"/>
      <c r="CT40" s="125"/>
      <c r="CU40" s="125"/>
      <c r="CV40" s="42"/>
      <c r="CW40" s="42"/>
      <c r="CX40" s="42"/>
    </row>
    <row r="41" spans="1:224" s="450" customFormat="1" ht="61.5" customHeight="1">
      <c r="A41" s="449"/>
      <c r="C41" s="475" t="s">
        <v>436</v>
      </c>
      <c r="D41" s="475"/>
      <c r="E41" s="475"/>
      <c r="F41" s="449">
        <f>F39+Дети!C16+'Дома-Интернаты'!I21+'Дома-Интернаты'!I23</f>
        <v>0</v>
      </c>
      <c r="G41" s="449">
        <f>G39+Дети!AI16</f>
        <v>0</v>
      </c>
      <c r="H41" s="449"/>
      <c r="I41" s="451"/>
      <c r="J41" s="476" t="s">
        <v>437</v>
      </c>
      <c r="K41" s="477">
        <f>K39+CW39+Дети!C16+'Дома-Интернаты'!I46</f>
        <v>36</v>
      </c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459" t="s">
        <v>440</v>
      </c>
      <c r="AN41" s="239">
        <f>AN39+EK39+'Дома-Интернаты'!AS46</f>
        <v>36</v>
      </c>
      <c r="AO41" s="239"/>
      <c r="AP41" s="239"/>
      <c r="AQ41" s="239"/>
      <c r="AR41" s="474" t="s">
        <v>29</v>
      </c>
      <c r="AS41" s="459" t="s">
        <v>430</v>
      </c>
      <c r="AT41" s="239">
        <f>AT39+AU39+AV39+AW39</f>
        <v>0</v>
      </c>
      <c r="AU41" s="239"/>
      <c r="AV41" s="459" t="s">
        <v>438</v>
      </c>
      <c r="AW41" s="239">
        <f>I39</f>
        <v>0</v>
      </c>
      <c r="AX41" s="239"/>
      <c r="AY41" s="239"/>
      <c r="AZ41" s="239"/>
      <c r="BA41" s="239"/>
      <c r="BB41" s="239"/>
      <c r="BC41" s="239"/>
      <c r="BD41" s="452"/>
      <c r="BE41" s="452"/>
      <c r="BF41" s="239">
        <f>BF39+FJ31</f>
        <v>0</v>
      </c>
      <c r="BG41" s="239"/>
      <c r="BI41" s="239"/>
      <c r="CB41" s="449"/>
      <c r="CC41" s="449"/>
      <c r="CD41" s="449"/>
      <c r="CE41" s="449"/>
      <c r="CF41" s="449"/>
      <c r="CG41" s="449"/>
      <c r="CH41" s="449"/>
      <c r="CI41" s="449"/>
      <c r="CJ41" s="449"/>
      <c r="CK41" s="449"/>
      <c r="CL41" s="449"/>
      <c r="CM41" s="449"/>
      <c r="CN41" s="239"/>
      <c r="CO41" s="239"/>
      <c r="CP41" s="239"/>
      <c r="CQ41" s="239"/>
      <c r="CR41" s="239"/>
      <c r="CS41" s="239"/>
      <c r="CT41" s="239"/>
      <c r="CU41" s="239"/>
      <c r="CV41" s="239"/>
      <c r="CW41" s="239"/>
      <c r="CX41" s="239"/>
      <c r="DX41" s="239"/>
      <c r="DY41" s="239"/>
      <c r="EF41" s="449"/>
      <c r="EG41" s="449"/>
      <c r="EH41" s="450" t="s">
        <v>426</v>
      </c>
      <c r="EI41" s="478">
        <f>EI39+Дети!F16</f>
        <v>0</v>
      </c>
      <c r="EU41" s="460" t="s">
        <v>431</v>
      </c>
      <c r="EV41" s="450">
        <f>SUM(EW39:EZ39)</f>
        <v>0</v>
      </c>
      <c r="FJ41" s="453"/>
      <c r="HE41" s="449"/>
      <c r="HF41" s="451"/>
      <c r="HG41" s="451"/>
      <c r="HH41" s="451"/>
      <c r="HI41" s="449"/>
      <c r="HM41" s="449"/>
      <c r="HN41" s="449"/>
      <c r="HO41" s="449"/>
    </row>
    <row r="42" spans="1:224" ht="27.75" customHeight="1">
      <c r="J42" s="43" t="s">
        <v>441</v>
      </c>
      <c r="K42" s="477">
        <f>K39+EI39+Дети!C16+'Дома-Интернаты'!I46</f>
        <v>36</v>
      </c>
      <c r="AR42" s="125" t="s">
        <v>434</v>
      </c>
      <c r="AT42" s="239">
        <f>EV41</f>
        <v>0</v>
      </c>
      <c r="AW42" s="239">
        <f>G39</f>
        <v>0</v>
      </c>
      <c r="BD42" s="15"/>
      <c r="BE42" s="15"/>
      <c r="BF42" s="42"/>
      <c r="BG42" s="42"/>
      <c r="CN42" s="42"/>
      <c r="CO42" s="125"/>
      <c r="CP42" s="125"/>
      <c r="CQ42" s="125"/>
      <c r="CR42" s="125"/>
      <c r="CS42" s="125"/>
      <c r="CT42" s="125"/>
      <c r="CU42" s="125"/>
      <c r="CV42" s="42"/>
      <c r="CW42" s="42"/>
      <c r="CX42" s="42"/>
    </row>
    <row r="43" spans="1:224" ht="45">
      <c r="J43" s="43" t="s">
        <v>442</v>
      </c>
      <c r="K43" s="477">
        <f>K39+EI39+Дети!C16+'Дома-Интернаты'!I44+'Дома-Интернаты'!I45</f>
        <v>0</v>
      </c>
      <c r="AR43" s="125" t="s">
        <v>435</v>
      </c>
      <c r="AT43" s="239">
        <f>'Дома-Интернаты'!BI49</f>
        <v>10</v>
      </c>
      <c r="AW43" s="239">
        <f>'Дома-Интернаты'!I21+'Дома-Интернаты'!I23</f>
        <v>0</v>
      </c>
    </row>
    <row r="44" spans="1:224" ht="27.75">
      <c r="C44" s="43"/>
      <c r="F44" s="43"/>
      <c r="G44" s="43"/>
      <c r="H44" s="43"/>
      <c r="J44" s="43"/>
      <c r="K44" s="125"/>
      <c r="L44" s="125"/>
      <c r="O44" s="125"/>
      <c r="P44" s="125"/>
      <c r="Q44" s="125"/>
      <c r="R44" s="125"/>
      <c r="S44" s="125"/>
      <c r="T44" s="125"/>
      <c r="U44" s="125"/>
      <c r="AR44" s="125" t="s">
        <v>439</v>
      </c>
      <c r="AS44" s="125"/>
      <c r="AT44" s="239">
        <v>0</v>
      </c>
      <c r="AV44" s="125"/>
      <c r="AW44" s="239">
        <f>Дети!C16</f>
        <v>0</v>
      </c>
      <c r="AX44" s="125"/>
      <c r="AY44" s="125"/>
      <c r="BA44" s="125"/>
      <c r="BB44" s="125"/>
      <c r="BC44" s="125"/>
      <c r="BI44" s="125"/>
      <c r="CK44" s="43"/>
      <c r="CL44" s="43"/>
      <c r="CM44" s="43"/>
      <c r="DX44" s="125"/>
      <c r="DY44" s="125"/>
      <c r="EF44" s="43"/>
      <c r="HM44" s="43"/>
      <c r="HN44" s="43"/>
      <c r="HO44" s="43"/>
    </row>
    <row r="45" spans="1:224" ht="60">
      <c r="AR45" s="125" t="s">
        <v>433</v>
      </c>
      <c r="AT45" s="477">
        <f>SUM(AT41:AT44)</f>
        <v>10</v>
      </c>
      <c r="AW45" s="477">
        <f>SUM(AW41:AW44)</f>
        <v>0</v>
      </c>
    </row>
  </sheetData>
  <autoFilter ref="HF8:HI39"/>
  <mergeCells count="220">
    <mergeCell ref="CW3:HL3"/>
    <mergeCell ref="DA6:DA7"/>
    <mergeCell ref="BF3:BT3"/>
    <mergeCell ref="FY4:GE5"/>
    <mergeCell ref="GF4:GL5"/>
    <mergeCell ref="FY6:FY7"/>
    <mergeCell ref="GF6:GF7"/>
    <mergeCell ref="GG6:GG7"/>
    <mergeCell ref="GH6:GH7"/>
    <mergeCell ref="GL6:GL7"/>
    <mergeCell ref="BU6:BU7"/>
    <mergeCell ref="CE6:CE7"/>
    <mergeCell ref="CD6:CD7"/>
    <mergeCell ref="CH6:CH7"/>
    <mergeCell ref="CB4:CH5"/>
    <mergeCell ref="FU6:FU7"/>
    <mergeCell ref="BL5:BL7"/>
    <mergeCell ref="BF4:BT4"/>
    <mergeCell ref="BF6:BF7"/>
    <mergeCell ref="BG6:BG7"/>
    <mergeCell ref="BH6:BH7"/>
    <mergeCell ref="BI6:BK6"/>
    <mergeCell ref="BR5:BR7"/>
    <mergeCell ref="BS5:BS7"/>
    <mergeCell ref="AN5:AO6"/>
    <mergeCell ref="AF6:AF7"/>
    <mergeCell ref="K5:Q5"/>
    <mergeCell ref="K6:K7"/>
    <mergeCell ref="L6:L7"/>
    <mergeCell ref="T6:T7"/>
    <mergeCell ref="U6:U7"/>
    <mergeCell ref="S6:S7"/>
    <mergeCell ref="AR5:AW6"/>
    <mergeCell ref="AM6:AM7"/>
    <mergeCell ref="O6:Q6"/>
    <mergeCell ref="AK6:AK7"/>
    <mergeCell ref="AL6:AL7"/>
    <mergeCell ref="V5:AD5"/>
    <mergeCell ref="V6:V7"/>
    <mergeCell ref="W6:W7"/>
    <mergeCell ref="M6:M7"/>
    <mergeCell ref="X6:X7"/>
    <mergeCell ref="Y6:Y7"/>
    <mergeCell ref="Z6:Z7"/>
    <mergeCell ref="AA6:AA7"/>
    <mergeCell ref="AB6:AB7"/>
    <mergeCell ref="R5:U5"/>
    <mergeCell ref="R6:R7"/>
    <mergeCell ref="EC6:EC7"/>
    <mergeCell ref="DT6:DT7"/>
    <mergeCell ref="DU6:DU7"/>
    <mergeCell ref="DJ6:DJ7"/>
    <mergeCell ref="DK6:DK7"/>
    <mergeCell ref="AI6:AI7"/>
    <mergeCell ref="AJ6:AJ7"/>
    <mergeCell ref="AH6:AH7"/>
    <mergeCell ref="BP5:BP7"/>
    <mergeCell ref="BQ5:BQ7"/>
    <mergeCell ref="AE5:AM5"/>
    <mergeCell ref="DL5:DS5"/>
    <mergeCell ref="CK4:CL5"/>
    <mergeCell ref="CL6:CL7"/>
    <mergeCell ref="AX5:BC6"/>
    <mergeCell ref="DG6:DG7"/>
    <mergeCell ref="DH6:DH7"/>
    <mergeCell ref="DI6:DI7"/>
    <mergeCell ref="CW6:CW7"/>
    <mergeCell ref="CX6:CX7"/>
    <mergeCell ref="CZ6:CZ7"/>
    <mergeCell ref="EB6:EB7"/>
    <mergeCell ref="DS6:DS7"/>
    <mergeCell ref="EA6:EA7"/>
    <mergeCell ref="A4:A7"/>
    <mergeCell ref="J6:J7"/>
    <mergeCell ref="B4:B7"/>
    <mergeCell ref="F4:J4"/>
    <mergeCell ref="I6:I7"/>
    <mergeCell ref="F5:F7"/>
    <mergeCell ref="I5:J5"/>
    <mergeCell ref="C4:C7"/>
    <mergeCell ref="G5:H5"/>
    <mergeCell ref="G6:G7"/>
    <mergeCell ref="H6:H7"/>
    <mergeCell ref="D4:D7"/>
    <mergeCell ref="E4:E7"/>
    <mergeCell ref="HJ4:HL6"/>
    <mergeCell ref="HM4:HO6"/>
    <mergeCell ref="HI4:HI7"/>
    <mergeCell ref="FQ6:FQ7"/>
    <mergeCell ref="FS6:FS7"/>
    <mergeCell ref="FJ5:FX5"/>
    <mergeCell ref="GT4:GT7"/>
    <mergeCell ref="GU4:GU7"/>
    <mergeCell ref="EF6:EF7"/>
    <mergeCell ref="EH6:EH7"/>
    <mergeCell ref="FW6:FW7"/>
    <mergeCell ref="FJ6:FJ7"/>
    <mergeCell ref="FX6:FX7"/>
    <mergeCell ref="FV6:FV7"/>
    <mergeCell ref="FM6:FO6"/>
    <mergeCell ref="FP6:FP7"/>
    <mergeCell ref="FA5:FF6"/>
    <mergeCell ref="EG6:EG7"/>
    <mergeCell ref="FT6:FT7"/>
    <mergeCell ref="HF4:HH5"/>
    <mergeCell ref="HF6:HF7"/>
    <mergeCell ref="HG6:HG7"/>
    <mergeCell ref="HH6:HH7"/>
    <mergeCell ref="FR6:FR7"/>
    <mergeCell ref="FK6:FK7"/>
    <mergeCell ref="FL6:FL7"/>
    <mergeCell ref="CY6:CY7"/>
    <mergeCell ref="EU5:EZ6"/>
    <mergeCell ref="ER6:ER7"/>
    <mergeCell ref="ES6:ES7"/>
    <mergeCell ref="ET6:ET7"/>
    <mergeCell ref="FG6:FI6"/>
    <mergeCell ref="FG5:FI5"/>
    <mergeCell ref="DR6:DR7"/>
    <mergeCell ref="DM6:DM7"/>
    <mergeCell ref="DN6:DN7"/>
    <mergeCell ref="DO6:DO7"/>
    <mergeCell ref="DP6:DP7"/>
    <mergeCell ref="DQ6:DQ7"/>
    <mergeCell ref="DV6:DV7"/>
    <mergeCell ref="EE6:EE7"/>
    <mergeCell ref="ED6:ED7"/>
    <mergeCell ref="DZ5:EE5"/>
    <mergeCell ref="DT5:DY5"/>
    <mergeCell ref="DF5:DK5"/>
    <mergeCell ref="CW5:DE5"/>
    <mergeCell ref="DB6:DB7"/>
    <mergeCell ref="DF6:DF7"/>
    <mergeCell ref="BX6:BX7"/>
    <mergeCell ref="BY6:BY7"/>
    <mergeCell ref="BZ6:BZ7"/>
    <mergeCell ref="CA6:CA7"/>
    <mergeCell ref="CM6:CM7"/>
    <mergeCell ref="CN6:CN7"/>
    <mergeCell ref="CV4:CV7"/>
    <mergeCell ref="CC6:CC7"/>
    <mergeCell ref="CK6:CK7"/>
    <mergeCell ref="CO4:CU4"/>
    <mergeCell ref="CO5:CO7"/>
    <mergeCell ref="CP5:CP7"/>
    <mergeCell ref="CQ5:CQ7"/>
    <mergeCell ref="CR5:CR7"/>
    <mergeCell ref="CS5:CU6"/>
    <mergeCell ref="BN5:BN7"/>
    <mergeCell ref="BM5:BM7"/>
    <mergeCell ref="K4:BC4"/>
    <mergeCell ref="AC6:AC7"/>
    <mergeCell ref="AD6:AD7"/>
    <mergeCell ref="DC6:DE6"/>
    <mergeCell ref="DZ6:DZ7"/>
    <mergeCell ref="CM4:CN5"/>
    <mergeCell ref="CW4:EE4"/>
    <mergeCell ref="DL6:DL7"/>
    <mergeCell ref="DW6:DW7"/>
    <mergeCell ref="DX6:DX7"/>
    <mergeCell ref="AE6:AE7"/>
    <mergeCell ref="DY6:DY7"/>
    <mergeCell ref="AP5:AQ6"/>
    <mergeCell ref="CI4:CJ5"/>
    <mergeCell ref="CI6:CI7"/>
    <mergeCell ref="CJ6:CJ7"/>
    <mergeCell ref="CF6:CF7"/>
    <mergeCell ref="CG6:CG7"/>
    <mergeCell ref="BT5:BT7"/>
    <mergeCell ref="BF5:BK5"/>
    <mergeCell ref="CB6:CB7"/>
    <mergeCell ref="BW6:BW7"/>
    <mergeCell ref="EF5:EH5"/>
    <mergeCell ref="BU4:CA5"/>
    <mergeCell ref="BV6:BV7"/>
    <mergeCell ref="FZ6:FZ7"/>
    <mergeCell ref="GA6:GA7"/>
    <mergeCell ref="GB6:GB7"/>
    <mergeCell ref="GC6:GC7"/>
    <mergeCell ref="C2:S2"/>
    <mergeCell ref="AG6:AG7"/>
    <mergeCell ref="N6:N7"/>
    <mergeCell ref="BD5:BD7"/>
    <mergeCell ref="BE5:BE7"/>
    <mergeCell ref="EI5:EN5"/>
    <mergeCell ref="EO5:ET5"/>
    <mergeCell ref="EI6:EI7"/>
    <mergeCell ref="EJ6:EJ7"/>
    <mergeCell ref="EK6:EK7"/>
    <mergeCell ref="EL6:EL7"/>
    <mergeCell ref="EM6:EM7"/>
    <mergeCell ref="EN6:EN7"/>
    <mergeCell ref="EO6:EO7"/>
    <mergeCell ref="EP6:EP7"/>
    <mergeCell ref="EQ6:EQ7"/>
    <mergeCell ref="BO5:BO7"/>
    <mergeCell ref="GV4:HA4"/>
    <mergeCell ref="GD6:GD7"/>
    <mergeCell ref="GE6:GE7"/>
    <mergeCell ref="GI6:GI7"/>
    <mergeCell ref="GJ6:GJ7"/>
    <mergeCell ref="GK6:GK7"/>
    <mergeCell ref="GV5:HA5"/>
    <mergeCell ref="HB5:HE5"/>
    <mergeCell ref="GV6:GV7"/>
    <mergeCell ref="GW6:GW7"/>
    <mergeCell ref="GX6:GX7"/>
    <mergeCell ref="GY6:GY7"/>
    <mergeCell ref="GZ6:GZ7"/>
    <mergeCell ref="HA6:HA7"/>
    <mergeCell ref="HB6:HB7"/>
    <mergeCell ref="HC6:HC7"/>
    <mergeCell ref="HD6:HD7"/>
    <mergeCell ref="HE6:HE7"/>
    <mergeCell ref="GM4:GS4"/>
    <mergeCell ref="GM5:GM7"/>
    <mergeCell ref="GN5:GN7"/>
    <mergeCell ref="GO5:GO7"/>
    <mergeCell ref="GP5:GP7"/>
    <mergeCell ref="GQ5:GS6"/>
  </mergeCells>
  <phoneticPr fontId="13" type="noConversion"/>
  <pageMargins left="0.15748031496062992" right="0.16" top="0.27559055118110237" bottom="0.23622047244094491" header="0.23622047244094491" footer="0.15748031496062992"/>
  <pageSetup paperSize="9" scale="23" fitToWidth="12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 enableFormatConditionsCalculation="0">
    <tabColor indexed="13"/>
    <pageSetUpPr fitToPage="1"/>
  </sheetPr>
  <dimension ref="A1:AW17"/>
  <sheetViews>
    <sheetView zoomScale="55" zoomScaleNormal="55" zoomScaleSheetLayoutView="54" workbookViewId="0">
      <pane xSplit="2" ySplit="5" topLeftCell="C7" activePane="bottomRight" state="frozen"/>
      <selection activeCell="I49" sqref="I49"/>
      <selection pane="topRight" activeCell="I49" sqref="I49"/>
      <selection pane="bottomLeft" activeCell="I49" sqref="I49"/>
      <selection pane="bottomRight" activeCell="C6" sqref="C6:AW15"/>
    </sheetView>
  </sheetViews>
  <sheetFormatPr defaultRowHeight="27"/>
  <cols>
    <col min="1" max="1" width="3.85546875" customWidth="1"/>
    <col min="2" max="2" width="42.5703125" style="37" customWidth="1"/>
    <col min="3" max="3" width="15.140625" style="425" customWidth="1"/>
    <col min="4" max="4" width="41.5703125" style="5" customWidth="1"/>
    <col min="5" max="5" width="43" style="5" customWidth="1"/>
    <col min="6" max="6" width="35.5703125" style="5" customWidth="1"/>
    <col min="7" max="7" width="42" style="5" customWidth="1"/>
    <col min="8" max="8" width="23.5703125" style="5" customWidth="1"/>
    <col min="9" max="9" width="14.42578125" style="5" customWidth="1"/>
    <col min="10" max="10" width="18.140625" style="5" customWidth="1"/>
    <col min="11" max="11" width="18" style="5" customWidth="1"/>
    <col min="12" max="12" width="20.85546875" style="5" customWidth="1"/>
    <col min="13" max="13" width="20.42578125" style="5" customWidth="1"/>
    <col min="14" max="14" width="19.85546875" style="5" customWidth="1"/>
    <col min="15" max="15" width="18" style="5" customWidth="1"/>
    <col min="16" max="16" width="25.85546875" style="5" customWidth="1"/>
    <col min="17" max="17" width="14.42578125" style="5" customWidth="1"/>
    <col min="18" max="18" width="18" style="5" customWidth="1"/>
    <col min="19" max="19" width="20.140625" style="5" customWidth="1"/>
    <col min="20" max="20" width="18" style="5" customWidth="1"/>
    <col min="21" max="21" width="22" style="5" customWidth="1"/>
    <col min="22" max="22" width="18.85546875" style="5" customWidth="1"/>
    <col min="23" max="23" width="19.28515625" style="5" customWidth="1"/>
    <col min="24" max="24" width="23" style="5" customWidth="1"/>
    <col min="25" max="25" width="14.42578125" style="5" customWidth="1"/>
    <col min="26" max="26" width="20.140625" customWidth="1"/>
    <col min="27" max="27" width="25" customWidth="1"/>
    <col min="28" max="28" width="29.140625" customWidth="1"/>
    <col min="29" max="29" width="24.7109375" customWidth="1"/>
    <col min="30" max="30" width="34.28515625" customWidth="1"/>
    <col min="31" max="31" width="19" customWidth="1"/>
    <col min="32" max="32" width="15.7109375" customWidth="1"/>
    <col min="33" max="33" width="23.28515625" customWidth="1"/>
    <col min="34" max="34" width="25" customWidth="1"/>
    <col min="35" max="35" width="28.140625" customWidth="1"/>
    <col min="36" max="36" width="29.42578125" customWidth="1"/>
    <col min="37" max="37" width="17.140625" customWidth="1"/>
    <col min="38" max="38" width="15.5703125" customWidth="1"/>
    <col min="39" max="39" width="25.140625" customWidth="1"/>
    <col min="40" max="40" width="24.5703125" customWidth="1"/>
    <col min="41" max="41" width="28.85546875" customWidth="1"/>
    <col min="42" max="42" width="25.7109375" customWidth="1"/>
    <col min="43" max="43" width="20" customWidth="1"/>
    <col min="44" max="44" width="20" style="123" customWidth="1"/>
    <col min="45" max="45" width="17.42578125" style="123" customWidth="1"/>
    <col min="46" max="46" width="25.7109375" style="123" customWidth="1"/>
    <col min="47" max="47" width="21.7109375" style="162" customWidth="1"/>
    <col min="48" max="48" width="17.140625" style="162" customWidth="1"/>
    <col min="49" max="49" width="20" style="162" customWidth="1"/>
  </cols>
  <sheetData>
    <row r="1" spans="1:49" s="1" customFormat="1" ht="26.25">
      <c r="B1" s="35"/>
      <c r="C1" s="644" t="s">
        <v>405</v>
      </c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/>
      <c r="AD1" s="644"/>
      <c r="AE1" s="644"/>
      <c r="AF1" s="644"/>
      <c r="AG1" s="644"/>
      <c r="AH1" s="644"/>
      <c r="AI1" s="644"/>
      <c r="AJ1" s="644"/>
      <c r="AK1" s="2"/>
    </row>
    <row r="2" spans="1:49" s="4" customFormat="1" ht="27.75">
      <c r="A2" s="3"/>
      <c r="B2" s="36"/>
      <c r="C2" s="422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7"/>
      <c r="AL2" s="3"/>
      <c r="AM2" s="3"/>
      <c r="AN2" s="3"/>
      <c r="AO2" s="3"/>
      <c r="AP2" s="3"/>
      <c r="AQ2" s="3"/>
      <c r="AR2" s="643" t="s">
        <v>338</v>
      </c>
      <c r="AS2" s="643"/>
      <c r="AT2" s="643"/>
      <c r="AU2" s="643" t="s">
        <v>339</v>
      </c>
      <c r="AV2" s="643"/>
      <c r="AW2" s="643"/>
    </row>
    <row r="3" spans="1:49" s="324" customFormat="1" ht="37.5" customHeight="1">
      <c r="A3" s="646" t="s">
        <v>43</v>
      </c>
      <c r="B3" s="647" t="s">
        <v>1</v>
      </c>
      <c r="C3" s="651" t="s">
        <v>83</v>
      </c>
      <c r="D3" s="652"/>
      <c r="E3" s="652"/>
      <c r="F3" s="652"/>
      <c r="G3" s="652"/>
      <c r="H3" s="653"/>
      <c r="I3" s="641" t="s">
        <v>291</v>
      </c>
      <c r="J3" s="642"/>
      <c r="K3" s="642"/>
      <c r="L3" s="642"/>
      <c r="M3" s="642"/>
      <c r="N3" s="642"/>
      <c r="O3" s="642"/>
      <c r="P3" s="642"/>
      <c r="Q3" s="654" t="s">
        <v>292</v>
      </c>
      <c r="R3" s="655"/>
      <c r="S3" s="655"/>
      <c r="T3" s="655"/>
      <c r="U3" s="655"/>
      <c r="V3" s="655"/>
      <c r="W3" s="655"/>
      <c r="X3" s="655"/>
      <c r="Y3" s="656"/>
      <c r="Z3" s="650" t="s">
        <v>65</v>
      </c>
      <c r="AA3" s="650"/>
      <c r="AB3" s="650"/>
      <c r="AC3" s="650"/>
      <c r="AD3" s="650"/>
      <c r="AE3" s="650"/>
      <c r="AF3" s="649" t="s">
        <v>337</v>
      </c>
      <c r="AG3" s="649"/>
      <c r="AH3" s="649"/>
      <c r="AI3" s="649"/>
      <c r="AJ3" s="649"/>
      <c r="AK3" s="649"/>
      <c r="AL3" s="645" t="s">
        <v>336</v>
      </c>
      <c r="AM3" s="645"/>
      <c r="AN3" s="645"/>
      <c r="AO3" s="645"/>
      <c r="AP3" s="645"/>
      <c r="AQ3" s="645"/>
      <c r="AR3" s="643"/>
      <c r="AS3" s="643"/>
      <c r="AT3" s="643"/>
      <c r="AU3" s="643"/>
      <c r="AV3" s="643"/>
      <c r="AW3" s="643"/>
    </row>
    <row r="4" spans="1:49" s="325" customFormat="1" ht="97.9" customHeight="1">
      <c r="A4" s="646"/>
      <c r="B4" s="648"/>
      <c r="C4" s="362" t="s">
        <v>30</v>
      </c>
      <c r="D4" s="322" t="s">
        <v>340</v>
      </c>
      <c r="E4" s="315" t="s">
        <v>342</v>
      </c>
      <c r="F4" s="323" t="s">
        <v>341</v>
      </c>
      <c r="G4" s="315" t="s">
        <v>343</v>
      </c>
      <c r="H4" s="328" t="s">
        <v>51</v>
      </c>
      <c r="I4" s="326" t="s">
        <v>74</v>
      </c>
      <c r="J4" s="326" t="s">
        <v>70</v>
      </c>
      <c r="K4" s="326" t="s">
        <v>67</v>
      </c>
      <c r="L4" s="326" t="s">
        <v>68</v>
      </c>
      <c r="M4" s="326" t="s">
        <v>69</v>
      </c>
      <c r="N4" s="326" t="s">
        <v>71</v>
      </c>
      <c r="O4" s="326" t="s">
        <v>72</v>
      </c>
      <c r="P4" s="326" t="s">
        <v>73</v>
      </c>
      <c r="Q4" s="327" t="s">
        <v>74</v>
      </c>
      <c r="R4" s="327" t="s">
        <v>70</v>
      </c>
      <c r="S4" s="327" t="s">
        <v>67</v>
      </c>
      <c r="T4" s="327" t="s">
        <v>68</v>
      </c>
      <c r="U4" s="327" t="s">
        <v>69</v>
      </c>
      <c r="V4" s="327" t="s">
        <v>71</v>
      </c>
      <c r="W4" s="327" t="s">
        <v>72</v>
      </c>
      <c r="X4" s="327" t="s">
        <v>73</v>
      </c>
      <c r="Y4" s="327" t="s">
        <v>50</v>
      </c>
      <c r="Z4" s="315" t="s">
        <v>30</v>
      </c>
      <c r="AA4" s="315" t="s">
        <v>41</v>
      </c>
      <c r="AB4" s="315" t="s">
        <v>63</v>
      </c>
      <c r="AC4" s="315" t="s">
        <v>42</v>
      </c>
      <c r="AD4" s="315" t="s">
        <v>64</v>
      </c>
      <c r="AE4" s="244" t="s">
        <v>66</v>
      </c>
      <c r="AF4" s="315" t="s">
        <v>30</v>
      </c>
      <c r="AG4" s="315" t="s">
        <v>41</v>
      </c>
      <c r="AH4" s="315" t="s">
        <v>63</v>
      </c>
      <c r="AI4" s="315" t="s">
        <v>42</v>
      </c>
      <c r="AJ4" s="315" t="s">
        <v>64</v>
      </c>
      <c r="AK4" s="244" t="s">
        <v>66</v>
      </c>
      <c r="AL4" s="315" t="s">
        <v>30</v>
      </c>
      <c r="AM4" s="315" t="s">
        <v>41</v>
      </c>
      <c r="AN4" s="315" t="s">
        <v>63</v>
      </c>
      <c r="AO4" s="315" t="s">
        <v>42</v>
      </c>
      <c r="AP4" s="315" t="s">
        <v>64</v>
      </c>
      <c r="AQ4" s="244" t="s">
        <v>66</v>
      </c>
      <c r="AR4" s="328" t="s">
        <v>144</v>
      </c>
      <c r="AS4" s="328" t="s">
        <v>287</v>
      </c>
      <c r="AT4" s="328" t="s">
        <v>145</v>
      </c>
      <c r="AU4" s="328" t="s">
        <v>144</v>
      </c>
      <c r="AV4" s="328" t="s">
        <v>286</v>
      </c>
      <c r="AW4" s="328" t="s">
        <v>145</v>
      </c>
    </row>
    <row r="5" spans="1:49" s="39" customFormat="1">
      <c r="A5" s="38">
        <v>1</v>
      </c>
      <c r="B5" s="9">
        <v>2</v>
      </c>
      <c r="C5" s="423">
        <v>3</v>
      </c>
      <c r="D5" s="9">
        <v>4</v>
      </c>
      <c r="E5" s="38">
        <v>5</v>
      </c>
      <c r="F5" s="9">
        <v>6</v>
      </c>
      <c r="G5" s="38">
        <v>7</v>
      </c>
      <c r="H5" s="9">
        <v>8</v>
      </c>
      <c r="I5" s="38">
        <v>9</v>
      </c>
      <c r="J5" s="9">
        <v>10</v>
      </c>
      <c r="K5" s="38">
        <v>11</v>
      </c>
      <c r="L5" s="9">
        <v>12</v>
      </c>
      <c r="M5" s="38">
        <v>13</v>
      </c>
      <c r="N5" s="9">
        <v>14</v>
      </c>
      <c r="O5" s="38">
        <v>15</v>
      </c>
      <c r="P5" s="9">
        <v>16</v>
      </c>
      <c r="Q5" s="38">
        <v>17</v>
      </c>
      <c r="R5" s="9">
        <v>18</v>
      </c>
      <c r="S5" s="38">
        <v>19</v>
      </c>
      <c r="T5" s="9">
        <v>20</v>
      </c>
      <c r="U5" s="38">
        <v>21</v>
      </c>
      <c r="V5" s="9">
        <v>22</v>
      </c>
      <c r="W5" s="38">
        <v>23</v>
      </c>
      <c r="X5" s="9">
        <v>24</v>
      </c>
      <c r="Y5" s="38">
        <v>25</v>
      </c>
      <c r="Z5" s="9">
        <v>26</v>
      </c>
      <c r="AA5" s="38">
        <v>27</v>
      </c>
      <c r="AB5" s="9">
        <v>28</v>
      </c>
      <c r="AC5" s="38">
        <v>29</v>
      </c>
      <c r="AD5" s="9">
        <v>30</v>
      </c>
      <c r="AE5" s="38">
        <v>31</v>
      </c>
      <c r="AF5" s="9">
        <v>32</v>
      </c>
      <c r="AG5" s="38">
        <v>33</v>
      </c>
      <c r="AH5" s="9">
        <v>34</v>
      </c>
      <c r="AI5" s="38">
        <v>35</v>
      </c>
      <c r="AJ5" s="9">
        <v>36</v>
      </c>
      <c r="AK5" s="38">
        <v>37</v>
      </c>
      <c r="AL5" s="9">
        <v>38</v>
      </c>
      <c r="AM5" s="38">
        <v>39</v>
      </c>
      <c r="AN5" s="9">
        <v>40</v>
      </c>
      <c r="AO5" s="38">
        <v>41</v>
      </c>
      <c r="AP5" s="9">
        <v>42</v>
      </c>
      <c r="AQ5" s="38">
        <v>43</v>
      </c>
      <c r="AR5" s="9">
        <v>44</v>
      </c>
      <c r="AS5" s="38">
        <v>45</v>
      </c>
      <c r="AT5" s="9">
        <v>46</v>
      </c>
      <c r="AU5" s="38">
        <v>47</v>
      </c>
      <c r="AV5" s="9">
        <v>48</v>
      </c>
      <c r="AW5" s="38">
        <v>49</v>
      </c>
    </row>
    <row r="6" spans="1:49" s="67" customFormat="1" ht="100.5" customHeight="1">
      <c r="A6" s="79">
        <v>1</v>
      </c>
      <c r="B6" s="357" t="s">
        <v>415</v>
      </c>
      <c r="C6" s="457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2"/>
      <c r="AA6" s="172"/>
      <c r="AB6" s="172"/>
      <c r="AC6" s="172"/>
      <c r="AD6" s="172"/>
      <c r="AE6" s="172"/>
      <c r="AF6" s="171"/>
      <c r="AG6" s="171"/>
      <c r="AH6" s="171"/>
      <c r="AI6" s="171"/>
      <c r="AJ6" s="171"/>
      <c r="AK6" s="171"/>
      <c r="AL6" s="172"/>
      <c r="AM6" s="172"/>
      <c r="AN6" s="172"/>
      <c r="AO6" s="172"/>
      <c r="AP6" s="172"/>
      <c r="AQ6" s="172"/>
      <c r="AR6" s="267"/>
      <c r="AS6" s="172"/>
      <c r="AT6" s="172"/>
      <c r="AU6" s="310"/>
      <c r="AV6" s="176"/>
      <c r="AW6" s="176"/>
    </row>
    <row r="7" spans="1:49" s="123" customFormat="1" ht="109.5" customHeight="1">
      <c r="A7" s="131">
        <v>2</v>
      </c>
      <c r="B7" s="358" t="s">
        <v>416</v>
      </c>
      <c r="C7" s="45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176"/>
      <c r="AA7" s="367"/>
      <c r="AB7" s="367"/>
      <c r="AC7" s="367"/>
      <c r="AD7" s="367"/>
      <c r="AE7" s="367"/>
      <c r="AF7" s="367"/>
      <c r="AG7" s="367"/>
      <c r="AH7" s="367"/>
      <c r="AI7" s="367"/>
      <c r="AJ7" s="367"/>
      <c r="AK7" s="367"/>
      <c r="AL7" s="176"/>
      <c r="AM7" s="172"/>
      <c r="AN7" s="172"/>
      <c r="AO7" s="172"/>
      <c r="AP7" s="172"/>
      <c r="AQ7" s="172"/>
      <c r="AR7" s="267"/>
      <c r="AS7" s="171"/>
      <c r="AT7" s="172"/>
      <c r="AU7" s="286"/>
      <c r="AV7" s="176"/>
      <c r="AW7" s="176"/>
    </row>
    <row r="8" spans="1:49" s="123" customFormat="1" ht="107.25" customHeight="1">
      <c r="A8" s="131">
        <v>3</v>
      </c>
      <c r="B8" s="358" t="s">
        <v>417</v>
      </c>
      <c r="C8" s="457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2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2"/>
      <c r="AM8" s="171"/>
      <c r="AN8" s="171"/>
      <c r="AO8" s="171"/>
      <c r="AP8" s="171"/>
      <c r="AQ8" s="171"/>
      <c r="AR8" s="266"/>
      <c r="AS8" s="171"/>
      <c r="AT8" s="171"/>
      <c r="AU8" s="354"/>
      <c r="AV8" s="354"/>
      <c r="AW8" s="354"/>
    </row>
    <row r="9" spans="1:49" s="123" customFormat="1" ht="105.75" customHeight="1">
      <c r="A9" s="131">
        <v>4</v>
      </c>
      <c r="B9" s="358" t="s">
        <v>418</v>
      </c>
      <c r="C9" s="457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2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2"/>
      <c r="AM9" s="171"/>
      <c r="AN9" s="171"/>
      <c r="AO9" s="171"/>
      <c r="AP9" s="171"/>
      <c r="AQ9" s="171"/>
      <c r="AR9" s="266"/>
      <c r="AS9" s="171"/>
      <c r="AT9" s="171"/>
      <c r="AU9" s="275"/>
      <c r="AV9" s="367"/>
      <c r="AW9" s="367"/>
    </row>
    <row r="10" spans="1:49" s="135" customFormat="1" ht="78">
      <c r="A10" s="134">
        <v>5</v>
      </c>
      <c r="B10" s="359" t="s">
        <v>419</v>
      </c>
      <c r="C10" s="457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2"/>
      <c r="AA10" s="175"/>
      <c r="AB10" s="173"/>
      <c r="AC10" s="173"/>
      <c r="AD10" s="173"/>
      <c r="AE10" s="173"/>
      <c r="AF10" s="171"/>
      <c r="AG10" s="173"/>
      <c r="AH10" s="173"/>
      <c r="AI10" s="173"/>
      <c r="AJ10" s="173"/>
      <c r="AK10" s="173"/>
      <c r="AL10" s="172"/>
      <c r="AM10" s="173"/>
      <c r="AN10" s="173"/>
      <c r="AO10" s="173"/>
      <c r="AP10" s="173"/>
      <c r="AQ10" s="173"/>
      <c r="AR10" s="193"/>
      <c r="AS10" s="361"/>
      <c r="AT10" s="361"/>
      <c r="AU10" s="367"/>
      <c r="AV10" s="367"/>
      <c r="AW10" s="367"/>
    </row>
    <row r="11" spans="1:49" s="123" customFormat="1" ht="58.5">
      <c r="A11" s="131">
        <v>6</v>
      </c>
      <c r="B11" s="358" t="s">
        <v>422</v>
      </c>
      <c r="C11" s="457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2"/>
      <c r="AA11" s="355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2"/>
      <c r="AM11" s="171"/>
      <c r="AN11" s="171"/>
      <c r="AO11" s="171"/>
      <c r="AP11" s="171"/>
      <c r="AQ11" s="171"/>
      <c r="AR11" s="266"/>
      <c r="AS11" s="171"/>
      <c r="AT11" s="171"/>
      <c r="AU11" s="354"/>
      <c r="AV11" s="354"/>
      <c r="AW11" s="354"/>
    </row>
    <row r="12" spans="1:49" s="67" customFormat="1" ht="92.25" customHeight="1">
      <c r="A12" s="134">
        <v>7</v>
      </c>
      <c r="B12" s="358" t="s">
        <v>420</v>
      </c>
      <c r="C12" s="457"/>
      <c r="D12" s="171"/>
      <c r="E12" s="171"/>
      <c r="F12" s="171"/>
      <c r="G12" s="171"/>
      <c r="H12" s="171"/>
      <c r="I12" s="171"/>
      <c r="J12" s="367"/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7"/>
      <c r="V12" s="367"/>
      <c r="W12" s="367"/>
      <c r="X12" s="367"/>
      <c r="Y12" s="367"/>
      <c r="Z12" s="176"/>
      <c r="AA12" s="361"/>
      <c r="AB12" s="367"/>
      <c r="AC12" s="367"/>
      <c r="AD12" s="285"/>
      <c r="AE12" s="367"/>
      <c r="AF12" s="367"/>
      <c r="AG12" s="367"/>
      <c r="AH12" s="367"/>
      <c r="AI12" s="367"/>
      <c r="AJ12" s="367"/>
      <c r="AK12" s="367"/>
      <c r="AL12" s="176"/>
      <c r="AM12" s="367"/>
      <c r="AN12" s="367"/>
      <c r="AO12" s="367"/>
      <c r="AP12" s="367"/>
      <c r="AQ12" s="367"/>
      <c r="AR12" s="275"/>
      <c r="AS12" s="367"/>
      <c r="AT12" s="367"/>
      <c r="AU12" s="367"/>
      <c r="AV12" s="367"/>
      <c r="AW12" s="367"/>
    </row>
    <row r="13" spans="1:49" s="138" customFormat="1" ht="78">
      <c r="A13" s="131">
        <v>8</v>
      </c>
      <c r="B13" s="360" t="s">
        <v>421</v>
      </c>
      <c r="C13" s="457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4"/>
      <c r="T13" s="354"/>
      <c r="U13" s="354"/>
      <c r="V13" s="354"/>
      <c r="W13" s="354"/>
      <c r="X13" s="354"/>
      <c r="Y13" s="354"/>
      <c r="Z13" s="176"/>
      <c r="AA13" s="353"/>
      <c r="AB13" s="354"/>
      <c r="AC13" s="354"/>
      <c r="AD13" s="354"/>
      <c r="AE13" s="354"/>
      <c r="AF13" s="354"/>
      <c r="AG13" s="354"/>
      <c r="AH13" s="354"/>
      <c r="AI13" s="354"/>
      <c r="AJ13" s="354"/>
      <c r="AK13" s="354"/>
      <c r="AL13" s="176"/>
      <c r="AM13" s="354"/>
      <c r="AN13" s="354"/>
      <c r="AO13" s="354"/>
      <c r="AP13" s="354"/>
      <c r="AQ13" s="354"/>
      <c r="AR13" s="275"/>
      <c r="AS13" s="354"/>
      <c r="AT13" s="354"/>
      <c r="AU13" s="354"/>
      <c r="AV13" s="354"/>
      <c r="AW13" s="354"/>
    </row>
    <row r="14" spans="1:49" s="123" customFormat="1" ht="78">
      <c r="A14" s="131">
        <v>9</v>
      </c>
      <c r="B14" s="358" t="s">
        <v>423</v>
      </c>
      <c r="C14" s="457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2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2"/>
      <c r="AM14" s="171"/>
      <c r="AN14" s="171"/>
      <c r="AO14" s="171"/>
      <c r="AP14" s="171"/>
      <c r="AQ14" s="171"/>
      <c r="AR14" s="266"/>
      <c r="AS14" s="171"/>
      <c r="AT14" s="171"/>
      <c r="AU14" s="354"/>
      <c r="AV14" s="354"/>
      <c r="AW14" s="354"/>
    </row>
    <row r="15" spans="1:49" s="123" customFormat="1" ht="78">
      <c r="A15" s="131">
        <v>10</v>
      </c>
      <c r="B15" s="358" t="s">
        <v>424</v>
      </c>
      <c r="C15" s="457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2"/>
      <c r="AA15" s="367"/>
      <c r="AB15" s="367"/>
      <c r="AC15" s="367"/>
      <c r="AD15" s="367"/>
      <c r="AE15" s="367"/>
      <c r="AF15" s="171"/>
      <c r="AG15" s="367"/>
      <c r="AH15" s="367"/>
      <c r="AI15" s="367"/>
      <c r="AJ15" s="367"/>
      <c r="AK15" s="367"/>
      <c r="AL15" s="172"/>
      <c r="AM15" s="367"/>
      <c r="AN15" s="367"/>
      <c r="AO15" s="367"/>
      <c r="AP15" s="367"/>
      <c r="AQ15" s="367"/>
      <c r="AR15" s="275"/>
      <c r="AS15" s="367"/>
      <c r="AT15" s="367"/>
      <c r="AU15" s="367"/>
      <c r="AV15" s="367"/>
      <c r="AW15" s="367"/>
    </row>
    <row r="16" spans="1:49" s="271" customFormat="1">
      <c r="B16" s="269"/>
      <c r="C16" s="457">
        <f>SUM(C6:C15)</f>
        <v>0</v>
      </c>
      <c r="D16" s="270">
        <f t="shared" ref="D16:AW16" si="0">SUM(D6:D15)</f>
        <v>0</v>
      </c>
      <c r="E16" s="270">
        <f>SUM(E6:E15)</f>
        <v>0</v>
      </c>
      <c r="F16" s="270">
        <f>SUM(F6:F15)</f>
        <v>0</v>
      </c>
      <c r="G16" s="270">
        <f t="shared" si="0"/>
        <v>0</v>
      </c>
      <c r="H16" s="184">
        <f t="shared" ref="H16" si="1">I16+Q16</f>
        <v>0</v>
      </c>
      <c r="I16" s="184">
        <f t="shared" ref="I16" si="2">SUM(J16:P16)</f>
        <v>0</v>
      </c>
      <c r="J16" s="270">
        <f>SUM(J6:J15)</f>
        <v>0</v>
      </c>
      <c r="K16" s="270">
        <f t="shared" ref="K16:P16" si="3">SUM(K6:K15)</f>
        <v>0</v>
      </c>
      <c r="L16" s="270">
        <f t="shared" si="3"/>
        <v>0</v>
      </c>
      <c r="M16" s="270">
        <f t="shared" si="3"/>
        <v>0</v>
      </c>
      <c r="N16" s="270">
        <f t="shared" si="3"/>
        <v>0</v>
      </c>
      <c r="O16" s="270">
        <f t="shared" si="3"/>
        <v>0</v>
      </c>
      <c r="P16" s="270">
        <f t="shared" si="3"/>
        <v>0</v>
      </c>
      <c r="Q16" s="184">
        <f t="shared" ref="Q16" si="4">SUM(R16:Y16)</f>
        <v>0</v>
      </c>
      <c r="R16" s="270">
        <f>SUM(R6:R15)</f>
        <v>0</v>
      </c>
      <c r="S16" s="270">
        <f t="shared" ref="S16:Y16" si="5">SUM(S6:S15)</f>
        <v>0</v>
      </c>
      <c r="T16" s="270">
        <f t="shared" si="5"/>
        <v>0</v>
      </c>
      <c r="U16" s="270">
        <f t="shared" si="5"/>
        <v>0</v>
      </c>
      <c r="V16" s="270">
        <f t="shared" si="5"/>
        <v>0</v>
      </c>
      <c r="W16" s="270">
        <f t="shared" si="5"/>
        <v>0</v>
      </c>
      <c r="X16" s="270">
        <f t="shared" si="5"/>
        <v>0</v>
      </c>
      <c r="Y16" s="270">
        <f t="shared" si="5"/>
        <v>0</v>
      </c>
      <c r="Z16" s="270">
        <f>SUM(Z6:Z15)</f>
        <v>0</v>
      </c>
      <c r="AA16" s="270">
        <f>SUM(AA6:AA15)</f>
        <v>0</v>
      </c>
      <c r="AB16" s="270">
        <f t="shared" si="0"/>
        <v>0</v>
      </c>
      <c r="AC16" s="270">
        <f t="shared" si="0"/>
        <v>0</v>
      </c>
      <c r="AD16" s="270">
        <f t="shared" si="0"/>
        <v>0</v>
      </c>
      <c r="AE16" s="270">
        <f t="shared" si="0"/>
        <v>0</v>
      </c>
      <c r="AF16" s="270">
        <f t="shared" si="0"/>
        <v>0</v>
      </c>
      <c r="AG16" s="270">
        <f t="shared" si="0"/>
        <v>0</v>
      </c>
      <c r="AH16" s="270">
        <f t="shared" si="0"/>
        <v>0</v>
      </c>
      <c r="AI16" s="270">
        <f t="shared" si="0"/>
        <v>0</v>
      </c>
      <c r="AJ16" s="270">
        <f t="shared" si="0"/>
        <v>0</v>
      </c>
      <c r="AK16" s="270">
        <f t="shared" si="0"/>
        <v>0</v>
      </c>
      <c r="AL16" s="270">
        <f t="shared" si="0"/>
        <v>0</v>
      </c>
      <c r="AM16" s="270">
        <f t="shared" si="0"/>
        <v>0</v>
      </c>
      <c r="AN16" s="270">
        <f t="shared" si="0"/>
        <v>0</v>
      </c>
      <c r="AO16" s="270">
        <f t="shared" si="0"/>
        <v>0</v>
      </c>
      <c r="AP16" s="270">
        <f t="shared" si="0"/>
        <v>0</v>
      </c>
      <c r="AQ16" s="270">
        <f t="shared" si="0"/>
        <v>0</v>
      </c>
      <c r="AR16" s="270">
        <v>0</v>
      </c>
      <c r="AS16" s="270">
        <f t="shared" si="0"/>
        <v>0</v>
      </c>
      <c r="AT16" s="270">
        <f t="shared" si="0"/>
        <v>0</v>
      </c>
      <c r="AU16" s="270">
        <v>0</v>
      </c>
      <c r="AV16" s="270">
        <v>0</v>
      </c>
      <c r="AW16" s="270">
        <f t="shared" si="0"/>
        <v>0</v>
      </c>
    </row>
    <row r="17" spans="27:27">
      <c r="AA17" s="112"/>
    </row>
  </sheetData>
  <sheetProtection formatCells="0" formatColumns="0" formatRows="0" insertColumns="0" insertRows="0" deleteColumns="0" deleteRows="0" sort="0"/>
  <mergeCells count="11">
    <mergeCell ref="I3:P3"/>
    <mergeCell ref="AU2:AW3"/>
    <mergeCell ref="C1:AJ1"/>
    <mergeCell ref="AL3:AQ3"/>
    <mergeCell ref="A3:A4"/>
    <mergeCell ref="B3:B4"/>
    <mergeCell ref="AF3:AK3"/>
    <mergeCell ref="Z3:AE3"/>
    <mergeCell ref="C3:H3"/>
    <mergeCell ref="AR2:AT3"/>
    <mergeCell ref="Q3:Y3"/>
  </mergeCells>
  <phoneticPr fontId="13" type="noConversion"/>
  <pageMargins left="0.19685039370078741" right="0.19685039370078741" top="0.27559055118110237" bottom="0.31496062992125984" header="0.19685039370078741" footer="0.15748031496062992"/>
  <pageSetup paperSize="9" scale="34" fitToWidth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00B0F0"/>
    <pageSetUpPr fitToPage="1"/>
  </sheetPr>
  <dimension ref="A4:EU55"/>
  <sheetViews>
    <sheetView tabSelected="1" topLeftCell="A4" zoomScale="55" zoomScaleNormal="55" zoomScaleSheetLayoutView="55" workbookViewId="0">
      <pane xSplit="3" ySplit="6" topLeftCell="CQ32" activePane="bottomRight" state="frozen"/>
      <selection activeCell="D7" sqref="D7"/>
      <selection pane="topRight" activeCell="D7" sqref="D7"/>
      <selection pane="bottomLeft" activeCell="D7" sqref="D7"/>
      <selection pane="bottomRight" activeCell="DB42" sqref="DB42"/>
    </sheetView>
  </sheetViews>
  <sheetFormatPr defaultRowHeight="23.25"/>
  <cols>
    <col min="1" max="1" width="9.140625" style="123"/>
    <col min="2" max="2" width="6" style="20" customWidth="1"/>
    <col min="3" max="3" width="41" style="8" customWidth="1"/>
    <col min="4" max="4" width="19.5703125" style="154" customWidth="1"/>
    <col min="5" max="5" width="17.28515625" style="8" customWidth="1"/>
    <col min="6" max="6" width="17.85546875" customWidth="1"/>
    <col min="7" max="7" width="20.28515625" customWidth="1"/>
    <col min="8" max="8" width="18.42578125" customWidth="1"/>
    <col min="9" max="9" width="20.85546875" style="58" customWidth="1"/>
    <col min="10" max="10" width="16.28515625" customWidth="1"/>
    <col min="11" max="11" width="21.7109375" customWidth="1"/>
    <col min="12" max="12" width="16.5703125" customWidth="1"/>
    <col min="13" max="13" width="27.85546875" customWidth="1"/>
    <col min="14" max="14" width="18.85546875" customWidth="1"/>
    <col min="15" max="15" width="20.28515625" customWidth="1"/>
    <col min="16" max="16" width="26.7109375" customWidth="1"/>
    <col min="17" max="17" width="19.28515625" customWidth="1"/>
    <col min="18" max="18" width="21.85546875" style="123" customWidth="1"/>
    <col min="19" max="19" width="22.7109375" style="123" customWidth="1"/>
    <col min="20" max="20" width="13.140625" customWidth="1"/>
    <col min="21" max="21" width="12.7109375" customWidth="1"/>
    <col min="22" max="22" width="12.42578125" customWidth="1"/>
    <col min="23" max="23" width="31" customWidth="1"/>
    <col min="24" max="24" width="22.5703125" customWidth="1"/>
    <col min="25" max="25" width="19" style="123" customWidth="1"/>
    <col min="26" max="26" width="16.28515625" style="123" customWidth="1"/>
    <col min="27" max="27" width="22.42578125" customWidth="1"/>
    <col min="28" max="28" width="17.5703125" style="123" customWidth="1"/>
    <col min="29" max="29" width="18.85546875" customWidth="1"/>
    <col min="30" max="30" width="20.85546875" customWidth="1"/>
    <col min="31" max="31" width="18.85546875" customWidth="1"/>
    <col min="32" max="32" width="19.28515625" customWidth="1"/>
    <col min="33" max="33" width="18.28515625" customWidth="1"/>
    <col min="34" max="34" width="18.140625" customWidth="1"/>
    <col min="35" max="35" width="15.28515625" customWidth="1"/>
    <col min="36" max="36" width="19.7109375" customWidth="1"/>
    <col min="37" max="37" width="19.42578125" customWidth="1"/>
    <col min="38" max="38" width="21.28515625" customWidth="1"/>
    <col min="39" max="39" width="20.85546875" customWidth="1"/>
    <col min="40" max="40" width="19.7109375" customWidth="1"/>
    <col min="41" max="41" width="19.5703125" customWidth="1"/>
    <col min="42" max="42" width="18.7109375" customWidth="1"/>
    <col min="43" max="43" width="19.5703125" customWidth="1"/>
    <col min="44" max="44" width="19.28515625" customWidth="1"/>
    <col min="45" max="45" width="32.7109375" style="67" customWidth="1"/>
    <col min="46" max="46" width="28.5703125" style="58" customWidth="1"/>
    <col min="47" max="47" width="29" customWidth="1"/>
    <col min="48" max="48" width="35" customWidth="1"/>
    <col min="49" max="49" width="29.28515625" customWidth="1"/>
    <col min="50" max="50" width="15.7109375" customWidth="1"/>
    <col min="51" max="51" width="21.5703125" customWidth="1"/>
    <col min="52" max="52" width="15.85546875" customWidth="1"/>
    <col min="53" max="53" width="17.42578125" customWidth="1"/>
    <col min="54" max="54" width="16.7109375" customWidth="1"/>
    <col min="55" max="55" width="14.7109375" customWidth="1"/>
    <col min="56" max="56" width="13.42578125" customWidth="1"/>
    <col min="57" max="57" width="19.5703125" customWidth="1"/>
    <col min="58" max="58" width="15" customWidth="1"/>
    <col min="59" max="59" width="30.85546875" style="123" customWidth="1"/>
    <col min="60" max="60" width="20.85546875" customWidth="1"/>
    <col min="61" max="61" width="15.7109375" customWidth="1"/>
    <col min="62" max="62" width="16.28515625" customWidth="1"/>
    <col min="63" max="63" width="13.7109375" customWidth="1"/>
    <col min="64" max="64" width="14.28515625" customWidth="1"/>
    <col min="65" max="65" width="17.28515625" customWidth="1"/>
    <col min="66" max="66" width="14.85546875" customWidth="1"/>
    <col min="67" max="67" width="14.5703125" customWidth="1"/>
    <col min="68" max="68" width="18.5703125" style="67" customWidth="1"/>
    <col min="69" max="69" width="21.42578125" style="85" customWidth="1"/>
    <col min="70" max="70" width="21.42578125" style="272" customWidth="1"/>
    <col min="71" max="71" width="31.5703125" style="272" customWidth="1"/>
    <col min="72" max="72" width="29.140625" style="272" customWidth="1"/>
    <col min="73" max="73" width="23.42578125" customWidth="1"/>
    <col min="74" max="74" width="18.140625" customWidth="1"/>
    <col min="75" max="75" width="16.85546875" customWidth="1"/>
    <col min="76" max="76" width="18.140625" customWidth="1"/>
    <col min="77" max="77" width="15.7109375" customWidth="1"/>
    <col min="78" max="78" width="14.7109375" customWidth="1"/>
    <col min="79" max="79" width="14.42578125" customWidth="1"/>
    <col min="80" max="80" width="11" customWidth="1"/>
    <col min="81" max="81" width="14.7109375" customWidth="1"/>
    <col min="82" max="82" width="13" customWidth="1"/>
    <col min="83" max="83" width="11" customWidth="1"/>
    <col min="84" max="84" width="14.140625" customWidth="1"/>
    <col min="85" max="85" width="15" customWidth="1"/>
    <col min="86" max="87" width="8.85546875" customWidth="1"/>
    <col min="88" max="88" width="14.85546875" style="303" customWidth="1"/>
    <col min="89" max="89" width="15.5703125" style="67" customWidth="1"/>
    <col min="90" max="90" width="18.28515625" style="67" customWidth="1"/>
    <col min="91" max="91" width="18.28515625" style="123" customWidth="1"/>
    <col min="92" max="92" width="18.28515625" style="67" customWidth="1"/>
    <col min="93" max="93" width="21" style="67" customWidth="1"/>
    <col min="94" max="94" width="18.85546875" style="67" customWidth="1"/>
    <col min="95" max="95" width="21.85546875" style="67" customWidth="1"/>
    <col min="96" max="96" width="19.5703125" style="123" customWidth="1"/>
    <col min="97" max="97" width="24.28515625" style="67" customWidth="1"/>
    <col min="98" max="98" width="30.7109375" style="162" customWidth="1"/>
    <col min="99" max="99" width="31.28515625" style="162" customWidth="1"/>
    <col min="100" max="100" width="28.140625" style="162" customWidth="1"/>
    <col min="101" max="101" width="31.5703125" style="162" customWidth="1"/>
    <col min="102" max="104" width="24.28515625" style="162" customWidth="1"/>
    <col min="105" max="105" width="28.5703125" style="67" customWidth="1"/>
    <col min="106" max="106" width="27.42578125" style="67" customWidth="1"/>
    <col min="107" max="107" width="27.42578125" style="123" customWidth="1"/>
    <col min="108" max="108" width="25.5703125" customWidth="1"/>
    <col min="109" max="109" width="26.7109375" style="67" customWidth="1"/>
    <col min="110" max="110" width="31.85546875" customWidth="1"/>
    <col min="111" max="111" width="28.85546875" customWidth="1"/>
    <col min="112" max="112" width="18.5703125" style="67" customWidth="1"/>
    <col min="113" max="113" width="42.140625" style="67" customWidth="1"/>
    <col min="114" max="114" width="15" style="67" customWidth="1"/>
    <col min="115" max="115" width="41" style="67" customWidth="1"/>
    <col min="116" max="116" width="30.28515625" style="123" customWidth="1"/>
    <col min="117" max="117" width="26.28515625" style="123" customWidth="1"/>
    <col min="118" max="118" width="24.28515625" style="34" customWidth="1"/>
    <col min="119" max="119" width="20.7109375" style="190" customWidth="1"/>
    <col min="120" max="120" width="24.85546875" style="64" customWidth="1"/>
    <col min="121" max="121" width="20.28515625" customWidth="1"/>
    <col min="122" max="122" width="20.28515625" style="123" customWidth="1"/>
    <col min="123" max="123" width="16.140625" customWidth="1"/>
    <col min="124" max="124" width="13.85546875" style="123" customWidth="1"/>
    <col min="125" max="125" width="15.7109375" style="123" customWidth="1"/>
    <col min="126" max="126" width="22.28515625" style="123" customWidth="1"/>
    <col min="127" max="127" width="14.85546875" style="123" customWidth="1"/>
    <col min="128" max="128" width="17.28515625" customWidth="1"/>
    <col min="129" max="129" width="12.28515625" style="123" customWidth="1"/>
    <col min="130" max="130" width="13.28515625" style="123" customWidth="1"/>
    <col min="131" max="131" width="11.85546875" customWidth="1"/>
    <col min="132" max="132" width="10.85546875" style="123" customWidth="1"/>
    <col min="133" max="133" width="13.28515625" customWidth="1"/>
    <col min="134" max="134" width="13.28515625" style="123" customWidth="1"/>
    <col min="135" max="135" width="18.140625" customWidth="1"/>
    <col min="136" max="136" width="15.42578125" style="123" customWidth="1"/>
    <col min="137" max="137" width="14.7109375" style="123" customWidth="1"/>
    <col min="138" max="138" width="15.28515625" style="123" customWidth="1"/>
    <col min="139" max="139" width="15.7109375" style="123" customWidth="1"/>
    <col min="140" max="140" width="14" style="123" customWidth="1"/>
    <col min="141" max="141" width="19.85546875" style="123" customWidth="1"/>
    <col min="142" max="142" width="23.7109375" style="123" customWidth="1"/>
    <col min="143" max="143" width="14" style="123" customWidth="1"/>
    <col min="144" max="144" width="18.28515625" customWidth="1"/>
    <col min="145" max="145" width="14.7109375" customWidth="1"/>
    <col min="146" max="146" width="11.7109375" customWidth="1"/>
    <col min="147" max="147" width="14.28515625" customWidth="1"/>
    <col min="148" max="148" width="20.7109375" customWidth="1"/>
    <col min="149" max="149" width="17.7109375" style="86" customWidth="1"/>
    <col min="150" max="150" width="24.85546875" style="272" customWidth="1"/>
  </cols>
  <sheetData>
    <row r="4" spans="1:150" ht="27" customHeight="1">
      <c r="C4" s="61" t="s">
        <v>414</v>
      </c>
      <c r="D4" s="152"/>
      <c r="E4" s="54"/>
      <c r="F4" s="55"/>
      <c r="G4" s="55"/>
      <c r="H4" s="55"/>
      <c r="I4" s="75"/>
      <c r="J4" s="55"/>
      <c r="K4" s="55"/>
      <c r="L4" s="55"/>
      <c r="M4" s="55"/>
      <c r="N4" s="55"/>
      <c r="O4" s="55"/>
      <c r="BU4" s="700" t="s">
        <v>239</v>
      </c>
      <c r="BV4" s="700"/>
      <c r="BW4" s="700"/>
      <c r="BX4" s="700"/>
      <c r="BY4" s="700"/>
      <c r="BZ4" s="700"/>
      <c r="CA4" s="700"/>
      <c r="CB4" s="700"/>
      <c r="CC4" s="700"/>
      <c r="CD4" s="700"/>
      <c r="CE4" s="700"/>
      <c r="CF4" s="700"/>
      <c r="CG4" s="700"/>
      <c r="CH4" s="700"/>
      <c r="CI4" s="700"/>
      <c r="CJ4" s="700"/>
      <c r="CK4" s="700"/>
      <c r="CL4" s="700"/>
      <c r="CM4" s="700"/>
      <c r="CN4" s="700"/>
      <c r="CO4" s="700"/>
      <c r="CP4" s="700"/>
      <c r="CQ4" s="700"/>
      <c r="CR4" s="700"/>
      <c r="CS4" s="700"/>
      <c r="CT4" s="331"/>
      <c r="CU4" s="331"/>
      <c r="CV4" s="331"/>
      <c r="CW4" s="331"/>
      <c r="CX4" s="331"/>
      <c r="CY4" s="331"/>
      <c r="CZ4" s="331"/>
    </row>
    <row r="5" spans="1:150" s="245" customFormat="1" ht="51" customHeight="1">
      <c r="B5" s="698"/>
      <c r="C5" s="679" t="s">
        <v>127</v>
      </c>
      <c r="D5" s="695" t="s">
        <v>254</v>
      </c>
      <c r="E5" s="729" t="s">
        <v>237</v>
      </c>
      <c r="F5" s="730"/>
      <c r="G5" s="730"/>
      <c r="H5" s="731"/>
      <c r="I5" s="737" t="s">
        <v>352</v>
      </c>
      <c r="J5" s="738"/>
      <c r="K5" s="738"/>
      <c r="L5" s="738"/>
      <c r="M5" s="738"/>
      <c r="N5" s="738"/>
      <c r="O5" s="738"/>
      <c r="P5" s="691" t="s">
        <v>348</v>
      </c>
      <c r="Q5" s="691" t="s">
        <v>349</v>
      </c>
      <c r="R5" s="691"/>
      <c r="S5" s="691"/>
      <c r="T5" s="691"/>
      <c r="U5" s="691"/>
      <c r="V5" s="691"/>
      <c r="W5" s="706" t="s">
        <v>344</v>
      </c>
      <c r="X5" s="707"/>
      <c r="Y5" s="725" t="s">
        <v>345</v>
      </c>
      <c r="Z5" s="726"/>
      <c r="AA5" s="712" t="s">
        <v>354</v>
      </c>
      <c r="AB5" s="713"/>
      <c r="AC5" s="713"/>
      <c r="AD5" s="713"/>
      <c r="AE5" s="713"/>
      <c r="AF5" s="713"/>
      <c r="AG5" s="713"/>
      <c r="AH5" s="713"/>
      <c r="AI5" s="714"/>
      <c r="AJ5" s="572" t="s">
        <v>355</v>
      </c>
      <c r="AK5" s="572"/>
      <c r="AL5" s="572"/>
      <c r="AM5" s="572"/>
      <c r="AN5" s="572"/>
      <c r="AO5" s="572"/>
      <c r="AP5" s="572"/>
      <c r="AQ5" s="572"/>
      <c r="AR5" s="572"/>
      <c r="AS5" s="692" t="s">
        <v>357</v>
      </c>
      <c r="AT5" s="571" t="s">
        <v>238</v>
      </c>
      <c r="AU5" s="571"/>
      <c r="AV5" s="571"/>
      <c r="AW5" s="571"/>
      <c r="AX5" s="571"/>
      <c r="AY5" s="571"/>
      <c r="AZ5" s="571"/>
      <c r="BA5" s="571"/>
      <c r="BB5" s="571"/>
      <c r="BC5" s="571"/>
      <c r="BD5" s="571"/>
      <c r="BE5" s="571"/>
      <c r="BF5" s="571"/>
      <c r="BG5" s="722" t="s">
        <v>245</v>
      </c>
      <c r="BH5" s="723"/>
      <c r="BI5" s="723"/>
      <c r="BJ5" s="723"/>
      <c r="BK5" s="723"/>
      <c r="BL5" s="723"/>
      <c r="BM5" s="723"/>
      <c r="BN5" s="723"/>
      <c r="BO5" s="723"/>
      <c r="BP5" s="723"/>
      <c r="BQ5" s="724"/>
      <c r="BR5" s="722" t="s">
        <v>377</v>
      </c>
      <c r="BS5" s="723"/>
      <c r="BT5" s="724"/>
      <c r="BU5" s="755" t="s">
        <v>34</v>
      </c>
      <c r="BV5" s="755"/>
      <c r="BW5" s="755"/>
      <c r="BX5" s="755"/>
      <c r="BY5" s="755"/>
      <c r="BZ5" s="755"/>
      <c r="CA5" s="755"/>
      <c r="CB5" s="755"/>
      <c r="CC5" s="755"/>
      <c r="CD5" s="755"/>
      <c r="CE5" s="755"/>
      <c r="CF5" s="755"/>
      <c r="CG5" s="755"/>
      <c r="CH5" s="755"/>
      <c r="CI5" s="755"/>
      <c r="CJ5" s="741" t="s">
        <v>236</v>
      </c>
      <c r="CK5" s="742"/>
      <c r="CL5" s="742"/>
      <c r="CM5" s="742"/>
      <c r="CN5" s="743"/>
      <c r="CO5" s="747" t="s">
        <v>364</v>
      </c>
      <c r="CP5" s="747"/>
      <c r="CQ5" s="747"/>
      <c r="CR5" s="747"/>
      <c r="CS5" s="747"/>
      <c r="CT5" s="490" t="s">
        <v>392</v>
      </c>
      <c r="CU5" s="491"/>
      <c r="CV5" s="491"/>
      <c r="CW5" s="491"/>
      <c r="CX5" s="491"/>
      <c r="CY5" s="491"/>
      <c r="CZ5" s="492"/>
      <c r="DA5" s="740" t="s">
        <v>154</v>
      </c>
      <c r="DB5" s="740"/>
      <c r="DC5" s="740"/>
      <c r="DD5" s="740"/>
      <c r="DE5" s="740"/>
      <c r="DF5" s="740"/>
      <c r="DG5" s="740"/>
      <c r="DH5" s="740"/>
      <c r="DI5" s="740"/>
      <c r="DJ5" s="740"/>
      <c r="DK5" s="740"/>
      <c r="DL5" s="739" t="s">
        <v>267</v>
      </c>
      <c r="DM5" s="739" t="s">
        <v>268</v>
      </c>
      <c r="DN5" s="767" t="s">
        <v>346</v>
      </c>
      <c r="DO5" s="768"/>
      <c r="DP5" s="769"/>
      <c r="DQ5" s="657" t="s">
        <v>277</v>
      </c>
      <c r="DR5" s="658"/>
      <c r="DS5" s="658"/>
      <c r="DT5" s="658"/>
      <c r="DU5" s="658"/>
      <c r="DV5" s="658"/>
      <c r="DW5" s="658"/>
      <c r="DX5" s="658"/>
      <c r="DY5" s="658"/>
      <c r="DZ5" s="658"/>
      <c r="EA5" s="658"/>
      <c r="EB5" s="658"/>
      <c r="EC5" s="658"/>
      <c r="ED5" s="659"/>
      <c r="EE5" s="659"/>
      <c r="EF5" s="658"/>
      <c r="EG5" s="658"/>
      <c r="EH5" s="658"/>
      <c r="EI5" s="658"/>
      <c r="EJ5" s="658"/>
      <c r="EK5" s="658"/>
      <c r="EL5" s="658"/>
      <c r="EM5" s="658"/>
      <c r="EN5" s="658"/>
      <c r="EO5" s="658"/>
      <c r="EP5" s="658"/>
      <c r="EQ5" s="658"/>
      <c r="ER5" s="658"/>
      <c r="ES5" s="658"/>
      <c r="ET5" s="661" t="s">
        <v>36</v>
      </c>
    </row>
    <row r="6" spans="1:150" s="245" customFormat="1" ht="37.9" customHeight="1">
      <c r="B6" s="732"/>
      <c r="C6" s="689"/>
      <c r="D6" s="696"/>
      <c r="E6" s="687" t="s">
        <v>46</v>
      </c>
      <c r="F6" s="687" t="s">
        <v>132</v>
      </c>
      <c r="G6" s="687" t="s">
        <v>133</v>
      </c>
      <c r="H6" s="687" t="s">
        <v>134</v>
      </c>
      <c r="I6" s="683" t="s">
        <v>46</v>
      </c>
      <c r="J6" s="683" t="s">
        <v>132</v>
      </c>
      <c r="K6" s="683" t="s">
        <v>356</v>
      </c>
      <c r="L6" s="683" t="s">
        <v>134</v>
      </c>
      <c r="M6" s="683" t="s">
        <v>387</v>
      </c>
      <c r="N6" s="683" t="s">
        <v>201</v>
      </c>
      <c r="O6" s="683" t="s">
        <v>86</v>
      </c>
      <c r="P6" s="691"/>
      <c r="Q6" s="691" t="s">
        <v>30</v>
      </c>
      <c r="R6" s="691" t="s">
        <v>158</v>
      </c>
      <c r="S6" s="691"/>
      <c r="T6" s="691"/>
      <c r="U6" s="691"/>
      <c r="V6" s="691"/>
      <c r="W6" s="708"/>
      <c r="X6" s="709"/>
      <c r="Y6" s="727"/>
      <c r="Z6" s="728"/>
      <c r="AA6" s="715"/>
      <c r="AB6" s="716"/>
      <c r="AC6" s="716"/>
      <c r="AD6" s="716"/>
      <c r="AE6" s="716"/>
      <c r="AF6" s="716"/>
      <c r="AG6" s="716"/>
      <c r="AH6" s="716"/>
      <c r="AI6" s="717"/>
      <c r="AJ6" s="678" t="s">
        <v>74</v>
      </c>
      <c r="AK6" s="678" t="s">
        <v>135</v>
      </c>
      <c r="AL6" s="678" t="s">
        <v>67</v>
      </c>
      <c r="AM6" s="678" t="s">
        <v>68</v>
      </c>
      <c r="AN6" s="678" t="s">
        <v>69</v>
      </c>
      <c r="AO6" s="678" t="s">
        <v>136</v>
      </c>
      <c r="AP6" s="678" t="s">
        <v>72</v>
      </c>
      <c r="AQ6" s="678" t="s">
        <v>73</v>
      </c>
      <c r="AR6" s="678" t="s">
        <v>50</v>
      </c>
      <c r="AS6" s="693"/>
      <c r="AT6" s="686" t="s">
        <v>360</v>
      </c>
      <c r="AU6" s="686" t="s">
        <v>202</v>
      </c>
      <c r="AV6" s="686"/>
      <c r="AW6" s="686"/>
      <c r="AX6" s="686" t="s">
        <v>128</v>
      </c>
      <c r="AY6" s="686"/>
      <c r="AZ6" s="686"/>
      <c r="BA6" s="686" t="s">
        <v>358</v>
      </c>
      <c r="BB6" s="686"/>
      <c r="BC6" s="686"/>
      <c r="BD6" s="686" t="s">
        <v>87</v>
      </c>
      <c r="BE6" s="686"/>
      <c r="BF6" s="686"/>
      <c r="BG6" s="733" t="s">
        <v>143</v>
      </c>
      <c r="BH6" s="734"/>
      <c r="BI6" s="734"/>
      <c r="BJ6" s="734"/>
      <c r="BK6" s="734"/>
      <c r="BL6" s="734"/>
      <c r="BM6" s="734"/>
      <c r="BN6" s="734"/>
      <c r="BO6" s="734"/>
      <c r="BP6" s="734"/>
      <c r="BQ6" s="735"/>
      <c r="BR6" s="679" t="s">
        <v>378</v>
      </c>
      <c r="BS6" s="679" t="s">
        <v>379</v>
      </c>
      <c r="BT6" s="679" t="s">
        <v>380</v>
      </c>
      <c r="BU6" s="703" t="s">
        <v>187</v>
      </c>
      <c r="BV6" s="748" t="s">
        <v>91</v>
      </c>
      <c r="BW6" s="748" t="s">
        <v>203</v>
      </c>
      <c r="BX6" s="756" t="s">
        <v>190</v>
      </c>
      <c r="BY6" s="757"/>
      <c r="BZ6" s="758"/>
      <c r="CA6" s="751" t="s">
        <v>218</v>
      </c>
      <c r="CB6" s="751"/>
      <c r="CC6" s="761" t="s">
        <v>90</v>
      </c>
      <c r="CD6" s="719" t="s">
        <v>26</v>
      </c>
      <c r="CE6" s="718" t="s">
        <v>20</v>
      </c>
      <c r="CF6" s="718" t="s">
        <v>22</v>
      </c>
      <c r="CG6" s="718" t="s">
        <v>18</v>
      </c>
      <c r="CH6" s="754" t="s">
        <v>23</v>
      </c>
      <c r="CI6" s="754" t="s">
        <v>32</v>
      </c>
      <c r="CJ6" s="744"/>
      <c r="CK6" s="745"/>
      <c r="CL6" s="745"/>
      <c r="CM6" s="745"/>
      <c r="CN6" s="746"/>
      <c r="CO6" s="701" t="s">
        <v>74</v>
      </c>
      <c r="CP6" s="677" t="s">
        <v>135</v>
      </c>
      <c r="CQ6" s="677" t="s">
        <v>67</v>
      </c>
      <c r="CR6" s="677" t="s">
        <v>68</v>
      </c>
      <c r="CS6" s="677" t="s">
        <v>365</v>
      </c>
      <c r="CT6" s="493" t="s">
        <v>406</v>
      </c>
      <c r="CU6" s="493" t="s">
        <v>407</v>
      </c>
      <c r="CV6" s="493" t="s">
        <v>394</v>
      </c>
      <c r="CW6" s="493" t="s">
        <v>395</v>
      </c>
      <c r="CX6" s="496" t="s">
        <v>396</v>
      </c>
      <c r="CY6" s="497"/>
      <c r="CZ6" s="498"/>
      <c r="DA6" s="678" t="s">
        <v>248</v>
      </c>
      <c r="DB6" s="678" t="s">
        <v>249</v>
      </c>
      <c r="DC6" s="678" t="s">
        <v>368</v>
      </c>
      <c r="DD6" s="678" t="s">
        <v>367</v>
      </c>
      <c r="DE6" s="678" t="s">
        <v>366</v>
      </c>
      <c r="DF6" s="752" t="s">
        <v>386</v>
      </c>
      <c r="DG6" s="752"/>
      <c r="DH6" s="753" t="s">
        <v>266</v>
      </c>
      <c r="DI6" s="753"/>
      <c r="DJ6" s="753"/>
      <c r="DK6" s="753"/>
      <c r="DL6" s="739"/>
      <c r="DM6" s="739"/>
      <c r="DN6" s="770"/>
      <c r="DO6" s="771"/>
      <c r="DP6" s="772"/>
      <c r="DQ6" s="764" t="s">
        <v>30</v>
      </c>
      <c r="DR6" s="661" t="s">
        <v>146</v>
      </c>
      <c r="DS6" s="668" t="s">
        <v>369</v>
      </c>
      <c r="DT6" s="669"/>
      <c r="DU6" s="669"/>
      <c r="DV6" s="669"/>
      <c r="DW6" s="669"/>
      <c r="DX6" s="669"/>
      <c r="DY6" s="669"/>
      <c r="DZ6" s="669"/>
      <c r="EA6" s="669"/>
      <c r="EB6" s="669"/>
      <c r="EC6" s="669"/>
      <c r="ED6" s="670" t="s">
        <v>371</v>
      </c>
      <c r="EE6" s="670" t="s">
        <v>372</v>
      </c>
      <c r="EF6" s="662" t="s">
        <v>373</v>
      </c>
      <c r="EG6" s="663" t="s">
        <v>289</v>
      </c>
      <c r="EH6" s="660" t="s">
        <v>260</v>
      </c>
      <c r="EI6" s="660" t="s">
        <v>375</v>
      </c>
      <c r="EJ6" s="660" t="s">
        <v>259</v>
      </c>
      <c r="EK6" s="671" t="s">
        <v>390</v>
      </c>
      <c r="EL6" s="666" t="s">
        <v>376</v>
      </c>
      <c r="EM6" s="660" t="s">
        <v>137</v>
      </c>
      <c r="EN6" s="660"/>
      <c r="EO6" s="660"/>
      <c r="EP6" s="661" t="s">
        <v>138</v>
      </c>
      <c r="EQ6" s="661"/>
      <c r="ER6" s="661"/>
      <c r="ES6" s="661" t="s">
        <v>153</v>
      </c>
      <c r="ET6" s="661"/>
    </row>
    <row r="7" spans="1:150" s="246" customFormat="1" ht="49.5" customHeight="1">
      <c r="B7" s="732"/>
      <c r="C7" s="689"/>
      <c r="D7" s="696"/>
      <c r="E7" s="736"/>
      <c r="F7" s="736"/>
      <c r="G7" s="736"/>
      <c r="H7" s="736"/>
      <c r="I7" s="684"/>
      <c r="J7" s="684"/>
      <c r="K7" s="684"/>
      <c r="L7" s="684"/>
      <c r="M7" s="684"/>
      <c r="N7" s="684"/>
      <c r="O7" s="684"/>
      <c r="P7" s="691"/>
      <c r="Q7" s="691"/>
      <c r="R7" s="691" t="s">
        <v>264</v>
      </c>
      <c r="S7" s="691" t="s">
        <v>350</v>
      </c>
      <c r="T7" s="670" t="s">
        <v>265</v>
      </c>
      <c r="U7" s="670"/>
      <c r="V7" s="670"/>
      <c r="W7" s="710" t="s">
        <v>275</v>
      </c>
      <c r="X7" s="710" t="s">
        <v>152</v>
      </c>
      <c r="Y7" s="681" t="s">
        <v>285</v>
      </c>
      <c r="Z7" s="681" t="s">
        <v>152</v>
      </c>
      <c r="AA7" s="687" t="s">
        <v>351</v>
      </c>
      <c r="AB7" s="698" t="s">
        <v>135</v>
      </c>
      <c r="AC7" s="698" t="s">
        <v>67</v>
      </c>
      <c r="AD7" s="698" t="s">
        <v>68</v>
      </c>
      <c r="AE7" s="698" t="s">
        <v>69</v>
      </c>
      <c r="AF7" s="698" t="s">
        <v>136</v>
      </c>
      <c r="AG7" s="698" t="s">
        <v>72</v>
      </c>
      <c r="AH7" s="698" t="s">
        <v>73</v>
      </c>
      <c r="AI7" s="687" t="s">
        <v>50</v>
      </c>
      <c r="AJ7" s="678"/>
      <c r="AK7" s="678"/>
      <c r="AL7" s="678"/>
      <c r="AM7" s="678"/>
      <c r="AN7" s="678"/>
      <c r="AO7" s="678"/>
      <c r="AP7" s="678"/>
      <c r="AQ7" s="678"/>
      <c r="AR7" s="678"/>
      <c r="AS7" s="693"/>
      <c r="AT7" s="686"/>
      <c r="AU7" s="691" t="s">
        <v>359</v>
      </c>
      <c r="AV7" s="691" t="s">
        <v>361</v>
      </c>
      <c r="AW7" s="691" t="s">
        <v>362</v>
      </c>
      <c r="AX7" s="691" t="s">
        <v>129</v>
      </c>
      <c r="AY7" s="691" t="s">
        <v>130</v>
      </c>
      <c r="AZ7" s="691" t="s">
        <v>131</v>
      </c>
      <c r="BA7" s="691" t="s">
        <v>129</v>
      </c>
      <c r="BB7" s="691" t="s">
        <v>130</v>
      </c>
      <c r="BC7" s="691" t="s">
        <v>131</v>
      </c>
      <c r="BD7" s="691" t="s">
        <v>129</v>
      </c>
      <c r="BE7" s="691" t="s">
        <v>130</v>
      </c>
      <c r="BF7" s="691" t="s">
        <v>131</v>
      </c>
      <c r="BG7" s="691" t="s">
        <v>347</v>
      </c>
      <c r="BH7" s="566" t="s">
        <v>214</v>
      </c>
      <c r="BI7" s="566"/>
      <c r="BJ7" s="566"/>
      <c r="BK7" s="733" t="s">
        <v>215</v>
      </c>
      <c r="BL7" s="734"/>
      <c r="BM7" s="735"/>
      <c r="BN7" s="733" t="s">
        <v>216</v>
      </c>
      <c r="BO7" s="734"/>
      <c r="BP7" s="734"/>
      <c r="BQ7" s="679" t="s">
        <v>217</v>
      </c>
      <c r="BR7" s="766"/>
      <c r="BS7" s="766"/>
      <c r="BT7" s="766"/>
      <c r="BU7" s="704"/>
      <c r="BV7" s="749"/>
      <c r="BW7" s="749"/>
      <c r="BX7" s="759" t="s">
        <v>58</v>
      </c>
      <c r="BY7" s="720" t="s">
        <v>19</v>
      </c>
      <c r="BZ7" s="703" t="s">
        <v>21</v>
      </c>
      <c r="CA7" s="751"/>
      <c r="CB7" s="751"/>
      <c r="CC7" s="761"/>
      <c r="CD7" s="719"/>
      <c r="CE7" s="718"/>
      <c r="CF7" s="718"/>
      <c r="CG7" s="718"/>
      <c r="CH7" s="754"/>
      <c r="CI7" s="754"/>
      <c r="CJ7" s="701" t="s">
        <v>74</v>
      </c>
      <c r="CK7" s="675" t="s">
        <v>135</v>
      </c>
      <c r="CL7" s="675" t="s">
        <v>67</v>
      </c>
      <c r="CM7" s="675" t="s">
        <v>68</v>
      </c>
      <c r="CN7" s="675" t="s">
        <v>213</v>
      </c>
      <c r="CO7" s="762"/>
      <c r="CP7" s="677"/>
      <c r="CQ7" s="677"/>
      <c r="CR7" s="677"/>
      <c r="CS7" s="677"/>
      <c r="CT7" s="494"/>
      <c r="CU7" s="494"/>
      <c r="CV7" s="494"/>
      <c r="CW7" s="494"/>
      <c r="CX7" s="499"/>
      <c r="CY7" s="500"/>
      <c r="CZ7" s="501"/>
      <c r="DA7" s="678"/>
      <c r="DB7" s="678"/>
      <c r="DC7" s="678"/>
      <c r="DD7" s="678"/>
      <c r="DE7" s="678"/>
      <c r="DF7" s="752"/>
      <c r="DG7" s="752"/>
      <c r="DH7" s="678" t="s">
        <v>240</v>
      </c>
      <c r="DI7" s="678"/>
      <c r="DJ7" s="678" t="s">
        <v>241</v>
      </c>
      <c r="DK7" s="678"/>
      <c r="DL7" s="739"/>
      <c r="DM7" s="739"/>
      <c r="DN7" s="566" t="s">
        <v>144</v>
      </c>
      <c r="DO7" s="566" t="s">
        <v>235</v>
      </c>
      <c r="DP7" s="566" t="s">
        <v>145</v>
      </c>
      <c r="DQ7" s="764"/>
      <c r="DR7" s="661"/>
      <c r="DS7" s="661" t="s">
        <v>389</v>
      </c>
      <c r="DT7" s="661" t="s">
        <v>257</v>
      </c>
      <c r="DU7" s="661"/>
      <c r="DV7" s="661"/>
      <c r="DW7" s="661"/>
      <c r="DX7" s="661"/>
      <c r="DY7" s="666" t="s">
        <v>279</v>
      </c>
      <c r="DZ7" s="661" t="s">
        <v>391</v>
      </c>
      <c r="EA7" s="661" t="s">
        <v>370</v>
      </c>
      <c r="EB7" s="661" t="s">
        <v>258</v>
      </c>
      <c r="EC7" s="765" t="s">
        <v>261</v>
      </c>
      <c r="ED7" s="670"/>
      <c r="EE7" s="670"/>
      <c r="EF7" s="662"/>
      <c r="EG7" s="664"/>
      <c r="EH7" s="660"/>
      <c r="EI7" s="660"/>
      <c r="EJ7" s="660"/>
      <c r="EK7" s="672"/>
      <c r="EL7" s="763"/>
      <c r="EM7" s="660" t="s">
        <v>255</v>
      </c>
      <c r="EN7" s="660" t="s">
        <v>256</v>
      </c>
      <c r="EO7" s="660" t="s">
        <v>262</v>
      </c>
      <c r="EP7" s="661" t="s">
        <v>139</v>
      </c>
      <c r="EQ7" s="661" t="s">
        <v>140</v>
      </c>
      <c r="ER7" s="661" t="s">
        <v>290</v>
      </c>
      <c r="ES7" s="661"/>
      <c r="ET7" s="661"/>
    </row>
    <row r="8" spans="1:150" s="246" customFormat="1" ht="39" customHeight="1">
      <c r="B8" s="699"/>
      <c r="C8" s="690"/>
      <c r="D8" s="697"/>
      <c r="E8" s="688"/>
      <c r="F8" s="688"/>
      <c r="G8" s="688"/>
      <c r="H8" s="688"/>
      <c r="I8" s="685"/>
      <c r="J8" s="685"/>
      <c r="K8" s="685"/>
      <c r="L8" s="685"/>
      <c r="M8" s="685"/>
      <c r="N8" s="685"/>
      <c r="O8" s="685"/>
      <c r="P8" s="691"/>
      <c r="Q8" s="691"/>
      <c r="R8" s="691"/>
      <c r="S8" s="691"/>
      <c r="T8" s="214" t="s">
        <v>30</v>
      </c>
      <c r="U8" s="214" t="s">
        <v>206</v>
      </c>
      <c r="V8" s="214" t="s">
        <v>207</v>
      </c>
      <c r="W8" s="711"/>
      <c r="X8" s="711"/>
      <c r="Y8" s="682"/>
      <c r="Z8" s="682"/>
      <c r="AA8" s="688"/>
      <c r="AB8" s="699"/>
      <c r="AC8" s="699"/>
      <c r="AD8" s="699"/>
      <c r="AE8" s="699"/>
      <c r="AF8" s="699"/>
      <c r="AG8" s="699"/>
      <c r="AH8" s="699"/>
      <c r="AI8" s="688"/>
      <c r="AJ8" s="678"/>
      <c r="AK8" s="678"/>
      <c r="AL8" s="678"/>
      <c r="AM8" s="678"/>
      <c r="AN8" s="678"/>
      <c r="AO8" s="678"/>
      <c r="AP8" s="678"/>
      <c r="AQ8" s="678"/>
      <c r="AR8" s="678"/>
      <c r="AS8" s="694"/>
      <c r="AT8" s="686"/>
      <c r="AU8" s="691"/>
      <c r="AV8" s="691"/>
      <c r="AW8" s="691"/>
      <c r="AX8" s="691"/>
      <c r="AY8" s="691"/>
      <c r="AZ8" s="691"/>
      <c r="BA8" s="691"/>
      <c r="BB8" s="691"/>
      <c r="BC8" s="691"/>
      <c r="BD8" s="691"/>
      <c r="BE8" s="691"/>
      <c r="BF8" s="691"/>
      <c r="BG8" s="691"/>
      <c r="BH8" s="182" t="s">
        <v>30</v>
      </c>
      <c r="BI8" s="182" t="s">
        <v>363</v>
      </c>
      <c r="BJ8" s="182" t="s">
        <v>142</v>
      </c>
      <c r="BK8" s="247" t="s">
        <v>30</v>
      </c>
      <c r="BL8" s="182" t="s">
        <v>363</v>
      </c>
      <c r="BM8" s="182" t="s">
        <v>142</v>
      </c>
      <c r="BN8" s="247" t="s">
        <v>30</v>
      </c>
      <c r="BO8" s="182" t="s">
        <v>141</v>
      </c>
      <c r="BP8" s="216" t="s">
        <v>142</v>
      </c>
      <c r="BQ8" s="680"/>
      <c r="BR8" s="680"/>
      <c r="BS8" s="680"/>
      <c r="BT8" s="680"/>
      <c r="BU8" s="705"/>
      <c r="BV8" s="750"/>
      <c r="BW8" s="750"/>
      <c r="BX8" s="760"/>
      <c r="BY8" s="721"/>
      <c r="BZ8" s="705"/>
      <c r="CA8" s="248" t="s">
        <v>74</v>
      </c>
      <c r="CB8" s="251" t="s">
        <v>219</v>
      </c>
      <c r="CC8" s="761"/>
      <c r="CD8" s="719"/>
      <c r="CE8" s="718"/>
      <c r="CF8" s="718"/>
      <c r="CG8" s="718"/>
      <c r="CH8" s="754"/>
      <c r="CI8" s="754"/>
      <c r="CJ8" s="702"/>
      <c r="CK8" s="676"/>
      <c r="CL8" s="676"/>
      <c r="CM8" s="676"/>
      <c r="CN8" s="676"/>
      <c r="CO8" s="702"/>
      <c r="CP8" s="677"/>
      <c r="CQ8" s="677"/>
      <c r="CR8" s="677"/>
      <c r="CS8" s="677"/>
      <c r="CT8" s="495"/>
      <c r="CU8" s="495"/>
      <c r="CV8" s="495"/>
      <c r="CW8" s="495"/>
      <c r="CX8" s="321" t="s">
        <v>397</v>
      </c>
      <c r="CY8" s="321" t="s">
        <v>398</v>
      </c>
      <c r="CZ8" s="321" t="s">
        <v>399</v>
      </c>
      <c r="DA8" s="678"/>
      <c r="DB8" s="678"/>
      <c r="DC8" s="678"/>
      <c r="DD8" s="678"/>
      <c r="DE8" s="678"/>
      <c r="DF8" s="163" t="s">
        <v>246</v>
      </c>
      <c r="DG8" s="163" t="s">
        <v>247</v>
      </c>
      <c r="DH8" s="77" t="s">
        <v>243</v>
      </c>
      <c r="DI8" s="77" t="s">
        <v>244</v>
      </c>
      <c r="DJ8" s="77" t="s">
        <v>243</v>
      </c>
      <c r="DK8" s="77" t="s">
        <v>244</v>
      </c>
      <c r="DL8" s="739"/>
      <c r="DM8" s="739"/>
      <c r="DN8" s="566"/>
      <c r="DO8" s="566"/>
      <c r="DP8" s="566"/>
      <c r="DQ8" s="764"/>
      <c r="DR8" s="661"/>
      <c r="DS8" s="661"/>
      <c r="DT8" s="249" t="s">
        <v>269</v>
      </c>
      <c r="DU8" s="249" t="s">
        <v>270</v>
      </c>
      <c r="DV8" s="249" t="s">
        <v>374</v>
      </c>
      <c r="DW8" s="249" t="s">
        <v>278</v>
      </c>
      <c r="DX8" s="249" t="s">
        <v>271</v>
      </c>
      <c r="DY8" s="667"/>
      <c r="DZ8" s="661"/>
      <c r="EA8" s="661"/>
      <c r="EB8" s="661"/>
      <c r="EC8" s="765"/>
      <c r="ED8" s="670"/>
      <c r="EE8" s="670"/>
      <c r="EF8" s="662"/>
      <c r="EG8" s="665"/>
      <c r="EH8" s="660"/>
      <c r="EI8" s="660"/>
      <c r="EJ8" s="660"/>
      <c r="EK8" s="673"/>
      <c r="EL8" s="667"/>
      <c r="EM8" s="660"/>
      <c r="EN8" s="660"/>
      <c r="EO8" s="660"/>
      <c r="EP8" s="661"/>
      <c r="EQ8" s="661"/>
      <c r="ER8" s="661"/>
      <c r="ES8" s="661"/>
      <c r="ET8" s="661"/>
    </row>
    <row r="9" spans="1:150" s="33" customFormat="1" ht="20.100000000000001" customHeight="1">
      <c r="B9" s="32">
        <v>1</v>
      </c>
      <c r="C9" s="164">
        <v>2</v>
      </c>
      <c r="D9" s="150"/>
      <c r="E9" s="40">
        <v>3</v>
      </c>
      <c r="F9" s="41">
        <v>4</v>
      </c>
      <c r="G9" s="48">
        <v>5</v>
      </c>
      <c r="H9" s="45">
        <v>6</v>
      </c>
      <c r="I9" s="94">
        <v>7</v>
      </c>
      <c r="J9" s="317">
        <v>8</v>
      </c>
      <c r="K9" s="63">
        <v>9</v>
      </c>
      <c r="L9" s="317">
        <v>10</v>
      </c>
      <c r="M9" s="215">
        <v>11</v>
      </c>
      <c r="N9" s="317">
        <v>12</v>
      </c>
      <c r="O9" s="317">
        <v>13</v>
      </c>
      <c r="P9" s="63">
        <v>14</v>
      </c>
      <c r="Q9" s="317">
        <v>15</v>
      </c>
      <c r="R9" s="215">
        <v>16</v>
      </c>
      <c r="S9" s="317">
        <v>17</v>
      </c>
      <c r="T9" s="317">
        <v>18</v>
      </c>
      <c r="U9" s="63">
        <v>19</v>
      </c>
      <c r="V9" s="317">
        <v>20</v>
      </c>
      <c r="W9" s="215">
        <v>21</v>
      </c>
      <c r="X9" s="317">
        <v>22</v>
      </c>
      <c r="Y9" s="317">
        <v>23</v>
      </c>
      <c r="Z9" s="63">
        <v>24</v>
      </c>
      <c r="AA9" s="317">
        <v>25</v>
      </c>
      <c r="AB9" s="215">
        <v>26</v>
      </c>
      <c r="AC9" s="317">
        <v>27</v>
      </c>
      <c r="AD9" s="317">
        <v>28</v>
      </c>
      <c r="AE9" s="63">
        <v>29</v>
      </c>
      <c r="AF9" s="317">
        <v>30</v>
      </c>
      <c r="AG9" s="215">
        <v>31</v>
      </c>
      <c r="AH9" s="317">
        <v>32</v>
      </c>
      <c r="AI9" s="317">
        <v>33</v>
      </c>
      <c r="AJ9" s="63">
        <v>34</v>
      </c>
      <c r="AK9" s="317">
        <v>35</v>
      </c>
      <c r="AL9" s="215">
        <v>36</v>
      </c>
      <c r="AM9" s="317">
        <v>37</v>
      </c>
      <c r="AN9" s="317">
        <v>38</v>
      </c>
      <c r="AO9" s="63">
        <v>39</v>
      </c>
      <c r="AP9" s="317">
        <v>40</v>
      </c>
      <c r="AQ9" s="215">
        <v>41</v>
      </c>
      <c r="AR9" s="317">
        <v>42</v>
      </c>
      <c r="AS9" s="317">
        <v>43</v>
      </c>
      <c r="AT9" s="63">
        <v>44</v>
      </c>
      <c r="AU9" s="317">
        <v>45</v>
      </c>
      <c r="AV9" s="215">
        <v>46</v>
      </c>
      <c r="AW9" s="317">
        <v>47</v>
      </c>
      <c r="AX9" s="317">
        <v>48</v>
      </c>
      <c r="AY9" s="63">
        <v>49</v>
      </c>
      <c r="AZ9" s="317">
        <v>50</v>
      </c>
      <c r="BA9" s="215">
        <v>51</v>
      </c>
      <c r="BB9" s="317">
        <v>52</v>
      </c>
      <c r="BC9" s="317">
        <v>53</v>
      </c>
      <c r="BD9" s="63">
        <v>54</v>
      </c>
      <c r="BE9" s="317">
        <v>55</v>
      </c>
      <c r="BF9" s="215">
        <v>56</v>
      </c>
      <c r="BG9" s="317">
        <v>57</v>
      </c>
      <c r="BH9" s="317">
        <v>58</v>
      </c>
      <c r="BI9" s="63">
        <v>59</v>
      </c>
      <c r="BJ9" s="317">
        <v>60</v>
      </c>
      <c r="BK9" s="215">
        <v>61</v>
      </c>
      <c r="BL9" s="317">
        <v>62</v>
      </c>
      <c r="BM9" s="317">
        <v>63</v>
      </c>
      <c r="BN9" s="63">
        <v>64</v>
      </c>
      <c r="BO9" s="317">
        <v>65</v>
      </c>
      <c r="BP9" s="215">
        <v>66</v>
      </c>
      <c r="BQ9" s="368">
        <v>67</v>
      </c>
      <c r="BR9" s="356">
        <v>68</v>
      </c>
      <c r="BS9" s="63">
        <v>69</v>
      </c>
      <c r="BT9" s="356">
        <v>70</v>
      </c>
      <c r="BU9" s="215">
        <v>71</v>
      </c>
      <c r="BV9" s="317">
        <v>72</v>
      </c>
      <c r="BW9" s="317">
        <v>73</v>
      </c>
      <c r="BX9" s="63">
        <v>74</v>
      </c>
      <c r="BY9" s="317">
        <v>75</v>
      </c>
      <c r="BZ9" s="215">
        <v>76</v>
      </c>
      <c r="CA9" s="317">
        <v>77</v>
      </c>
      <c r="CB9" s="317">
        <v>78</v>
      </c>
      <c r="CC9" s="63">
        <v>79</v>
      </c>
      <c r="CD9" s="317">
        <v>80</v>
      </c>
      <c r="CE9" s="215">
        <v>81</v>
      </c>
      <c r="CF9" s="317">
        <v>82</v>
      </c>
      <c r="CG9" s="317">
        <v>83</v>
      </c>
      <c r="CH9" s="63">
        <v>84</v>
      </c>
      <c r="CI9" s="317">
        <v>85</v>
      </c>
      <c r="CJ9" s="215">
        <v>86</v>
      </c>
      <c r="CK9" s="317">
        <v>87</v>
      </c>
      <c r="CL9" s="317">
        <v>88</v>
      </c>
      <c r="CM9" s="63">
        <v>89</v>
      </c>
      <c r="CN9" s="317">
        <v>90</v>
      </c>
      <c r="CO9" s="215">
        <v>91</v>
      </c>
      <c r="CP9" s="317">
        <v>92</v>
      </c>
      <c r="CQ9" s="317">
        <v>93</v>
      </c>
      <c r="CR9" s="63">
        <v>94</v>
      </c>
      <c r="CS9" s="317">
        <v>95</v>
      </c>
      <c r="CT9" s="215">
        <v>96</v>
      </c>
      <c r="CU9" s="317">
        <v>97</v>
      </c>
      <c r="CV9" s="317">
        <v>98</v>
      </c>
      <c r="CW9" s="63">
        <v>99</v>
      </c>
      <c r="CX9" s="317">
        <v>100</v>
      </c>
      <c r="CY9" s="215">
        <v>101</v>
      </c>
      <c r="CZ9" s="317">
        <v>102</v>
      </c>
      <c r="DA9" s="317">
        <v>103</v>
      </c>
      <c r="DB9" s="63">
        <v>104</v>
      </c>
      <c r="DC9" s="317">
        <v>105</v>
      </c>
      <c r="DD9" s="215">
        <v>106</v>
      </c>
      <c r="DE9" s="317">
        <v>107</v>
      </c>
      <c r="DF9" s="317">
        <v>108</v>
      </c>
      <c r="DG9" s="63">
        <v>109</v>
      </c>
      <c r="DH9" s="317">
        <v>110</v>
      </c>
      <c r="DI9" s="215">
        <v>111</v>
      </c>
      <c r="DJ9" s="317">
        <v>112</v>
      </c>
      <c r="DK9" s="317">
        <v>113</v>
      </c>
      <c r="DL9" s="63">
        <v>114</v>
      </c>
      <c r="DM9" s="317">
        <v>115</v>
      </c>
      <c r="DN9" s="215">
        <v>116</v>
      </c>
      <c r="DO9" s="317">
        <v>117</v>
      </c>
      <c r="DP9" s="317">
        <v>118</v>
      </c>
      <c r="DQ9" s="63">
        <v>119</v>
      </c>
      <c r="DR9" s="317">
        <v>120</v>
      </c>
      <c r="DS9" s="215">
        <v>121</v>
      </c>
      <c r="DT9" s="317">
        <v>122</v>
      </c>
      <c r="DU9" s="317">
        <v>123</v>
      </c>
      <c r="DV9" s="63">
        <v>124</v>
      </c>
      <c r="DW9" s="317">
        <v>125</v>
      </c>
      <c r="DX9" s="215">
        <v>126</v>
      </c>
      <c r="DY9" s="317">
        <v>127</v>
      </c>
      <c r="DZ9" s="317">
        <v>128</v>
      </c>
      <c r="EA9" s="63">
        <v>129</v>
      </c>
      <c r="EB9" s="317">
        <v>130</v>
      </c>
      <c r="EC9" s="215">
        <v>131</v>
      </c>
      <c r="ED9" s="317">
        <v>132</v>
      </c>
      <c r="EE9" s="317">
        <v>133</v>
      </c>
      <c r="EF9" s="63">
        <v>134</v>
      </c>
      <c r="EG9" s="317">
        <v>135</v>
      </c>
      <c r="EH9" s="215">
        <v>136</v>
      </c>
      <c r="EI9" s="317">
        <v>137</v>
      </c>
      <c r="EJ9" s="317">
        <v>138</v>
      </c>
      <c r="EK9" s="63">
        <v>139</v>
      </c>
      <c r="EL9" s="317">
        <v>140</v>
      </c>
      <c r="EM9" s="215">
        <v>141</v>
      </c>
      <c r="EN9" s="317">
        <v>142</v>
      </c>
      <c r="EO9" s="317">
        <v>143</v>
      </c>
      <c r="EP9" s="63">
        <v>144</v>
      </c>
      <c r="EQ9" s="317">
        <v>145</v>
      </c>
      <c r="ER9" s="215">
        <v>146</v>
      </c>
      <c r="ES9" s="317">
        <v>147</v>
      </c>
      <c r="ET9" s="317">
        <v>148</v>
      </c>
    </row>
    <row r="10" spans="1:150" s="123" customFormat="1" ht="38.1" customHeight="1">
      <c r="B10" s="139">
        <v>1</v>
      </c>
      <c r="C10" s="164" t="s">
        <v>97</v>
      </c>
      <c r="D10" s="153">
        <v>426</v>
      </c>
      <c r="E10" s="175"/>
      <c r="F10" s="175"/>
      <c r="G10" s="175"/>
      <c r="H10" s="175"/>
      <c r="I10" s="366"/>
      <c r="J10" s="175"/>
      <c r="K10" s="175"/>
      <c r="L10" s="366"/>
      <c r="M10" s="147"/>
      <c r="N10" s="366"/>
      <c r="O10" s="366"/>
      <c r="P10" s="175"/>
      <c r="Q10" s="366"/>
      <c r="R10" s="366"/>
      <c r="S10" s="366"/>
      <c r="T10" s="197"/>
      <c r="U10" s="175"/>
      <c r="V10" s="175"/>
      <c r="W10" s="361"/>
      <c r="X10" s="147"/>
      <c r="Y10" s="147"/>
      <c r="Z10" s="147"/>
      <c r="AA10" s="147"/>
      <c r="AB10" s="147"/>
      <c r="AC10" s="147"/>
      <c r="AD10" s="147"/>
      <c r="AE10" s="366"/>
      <c r="AF10" s="366"/>
      <c r="AG10" s="366"/>
      <c r="AH10" s="147"/>
      <c r="AI10" s="366"/>
      <c r="AJ10" s="185"/>
      <c r="AK10" s="185"/>
      <c r="AL10" s="185"/>
      <c r="AM10" s="185"/>
      <c r="AN10" s="185"/>
      <c r="AO10" s="185"/>
      <c r="AP10" s="185"/>
      <c r="AQ10" s="185"/>
      <c r="AR10" s="147"/>
      <c r="AS10" s="366"/>
      <c r="AT10" s="366"/>
      <c r="AU10" s="147"/>
      <c r="AV10" s="147"/>
      <c r="AW10" s="147"/>
      <c r="AX10" s="147"/>
      <c r="AY10" s="147"/>
      <c r="AZ10" s="185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95"/>
      <c r="BR10" s="185"/>
      <c r="BS10" s="185"/>
      <c r="BT10" s="177"/>
      <c r="BU10" s="366"/>
      <c r="BV10" s="366"/>
      <c r="BW10" s="366"/>
      <c r="BX10" s="366"/>
      <c r="BY10" s="366"/>
      <c r="BZ10" s="366"/>
      <c r="CA10" s="366"/>
      <c r="CB10" s="366"/>
      <c r="CC10" s="175"/>
      <c r="CD10" s="175"/>
      <c r="CE10" s="175"/>
      <c r="CF10" s="175"/>
      <c r="CG10" s="175"/>
      <c r="CH10" s="366"/>
      <c r="CI10" s="366"/>
      <c r="CJ10" s="366"/>
      <c r="CK10" s="366"/>
      <c r="CL10" s="366"/>
      <c r="CM10" s="366"/>
      <c r="CN10" s="366"/>
      <c r="CO10" s="366"/>
      <c r="CP10" s="366"/>
      <c r="CQ10" s="366"/>
      <c r="CR10" s="366"/>
      <c r="CS10" s="366"/>
      <c r="CT10" s="361"/>
      <c r="CU10" s="361"/>
      <c r="CV10" s="361"/>
      <c r="CW10" s="361"/>
      <c r="CX10" s="361"/>
      <c r="CY10" s="361"/>
      <c r="CZ10" s="361"/>
      <c r="DA10" s="147"/>
      <c r="DB10" s="147"/>
      <c r="DC10" s="389"/>
      <c r="DD10" s="147"/>
      <c r="DE10" s="147"/>
      <c r="DF10" s="147"/>
      <c r="DG10" s="147"/>
      <c r="DH10" s="147"/>
      <c r="DI10" s="390"/>
      <c r="DJ10" s="147"/>
      <c r="DK10" s="147"/>
      <c r="DL10" s="147"/>
      <c r="DM10" s="147"/>
      <c r="DN10" s="391"/>
      <c r="DO10" s="392"/>
      <c r="DP10" s="147"/>
      <c r="DQ10" s="361"/>
      <c r="DR10" s="361"/>
      <c r="DS10" s="361"/>
      <c r="DT10" s="361"/>
      <c r="DU10" s="361"/>
      <c r="DV10" s="361"/>
      <c r="DW10" s="361"/>
      <c r="DX10" s="361"/>
      <c r="DY10" s="361"/>
      <c r="DZ10" s="361"/>
      <c r="EA10" s="361"/>
      <c r="EB10" s="361"/>
      <c r="EC10" s="361"/>
      <c r="ED10" s="361"/>
      <c r="EE10" s="361"/>
      <c r="EF10" s="361"/>
      <c r="EG10" s="361"/>
      <c r="EH10" s="361"/>
      <c r="EI10" s="361"/>
      <c r="EJ10" s="361"/>
      <c r="EK10" s="361"/>
      <c r="EL10" s="393"/>
      <c r="EM10" s="361"/>
      <c r="EN10" s="361"/>
      <c r="EO10" s="361"/>
      <c r="EP10" s="361"/>
      <c r="EQ10" s="361"/>
      <c r="ER10" s="361"/>
      <c r="ES10" s="361"/>
      <c r="ET10" s="394"/>
    </row>
    <row r="11" spans="1:150" s="114" customFormat="1" ht="39.6" customHeight="1">
      <c r="A11" s="123"/>
      <c r="B11" s="117">
        <v>2</v>
      </c>
      <c r="C11" s="164" t="s">
        <v>98</v>
      </c>
      <c r="D11" s="153">
        <v>379</v>
      </c>
      <c r="E11" s="175"/>
      <c r="F11" s="186"/>
      <c r="G11" s="186"/>
      <c r="H11" s="187"/>
      <c r="I11" s="366"/>
      <c r="J11" s="186"/>
      <c r="K11" s="186"/>
      <c r="L11" s="187"/>
      <c r="M11" s="187"/>
      <c r="N11" s="187"/>
      <c r="O11" s="187"/>
      <c r="P11" s="187"/>
      <c r="Q11" s="366"/>
      <c r="R11" s="187"/>
      <c r="S11" s="187"/>
      <c r="T11" s="19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6"/>
      <c r="AS11" s="186"/>
      <c r="AT11" s="366"/>
      <c r="AU11" s="147"/>
      <c r="AV11" s="147"/>
      <c r="AW11" s="147"/>
      <c r="AX11" s="187"/>
      <c r="AY11" s="187"/>
      <c r="AZ11" s="187"/>
      <c r="BA11" s="187"/>
      <c r="BB11" s="187"/>
      <c r="BC11" s="187"/>
      <c r="BD11" s="187"/>
      <c r="BE11" s="187"/>
      <c r="BF11" s="187"/>
      <c r="BG11" s="147"/>
      <c r="BH11" s="186"/>
      <c r="BI11" s="187"/>
      <c r="BJ11" s="187"/>
      <c r="BK11" s="186"/>
      <c r="BL11" s="187"/>
      <c r="BM11" s="187"/>
      <c r="BN11" s="186"/>
      <c r="BO11" s="187"/>
      <c r="BP11" s="186"/>
      <c r="BQ11" s="253"/>
      <c r="BR11" s="187"/>
      <c r="BS11" s="187"/>
      <c r="BT11" s="187"/>
      <c r="BU11" s="366"/>
      <c r="BV11" s="227"/>
      <c r="BW11" s="227"/>
      <c r="BX11" s="227"/>
      <c r="BY11" s="227"/>
      <c r="BZ11" s="227"/>
      <c r="CA11" s="227"/>
      <c r="CB11" s="187"/>
      <c r="CC11" s="187"/>
      <c r="CD11" s="187"/>
      <c r="CE11" s="187"/>
      <c r="CF11" s="187"/>
      <c r="CG11" s="187"/>
      <c r="CH11" s="187"/>
      <c r="CI11" s="187"/>
      <c r="CJ11" s="187"/>
      <c r="CK11" s="187"/>
      <c r="CL11" s="187"/>
      <c r="CM11" s="187"/>
      <c r="CN11" s="187"/>
      <c r="CO11" s="186"/>
      <c r="CP11" s="187"/>
      <c r="CQ11" s="187"/>
      <c r="CR11" s="187"/>
      <c r="CS11" s="187"/>
      <c r="CT11" s="227"/>
      <c r="CU11" s="227"/>
      <c r="CV11" s="227"/>
      <c r="CW11" s="227"/>
      <c r="CX11" s="227"/>
      <c r="CY11" s="227"/>
      <c r="CZ11" s="227"/>
      <c r="DA11" s="187"/>
      <c r="DB11" s="187"/>
      <c r="DC11" s="389"/>
      <c r="DD11" s="187"/>
      <c r="DE11" s="187"/>
      <c r="DF11" s="187"/>
      <c r="DG11" s="187"/>
      <c r="DH11" s="187"/>
      <c r="DI11" s="187"/>
      <c r="DJ11" s="187"/>
      <c r="DK11" s="187"/>
      <c r="DL11" s="187"/>
      <c r="DM11" s="187"/>
      <c r="DN11" s="188"/>
      <c r="DO11" s="188"/>
      <c r="DP11" s="187"/>
      <c r="DQ11" s="366"/>
      <c r="DR11" s="187"/>
      <c r="DS11" s="366"/>
      <c r="DT11" s="187"/>
      <c r="DU11" s="187"/>
      <c r="DV11" s="187"/>
      <c r="DW11" s="187"/>
      <c r="DX11" s="187"/>
      <c r="DY11" s="187"/>
      <c r="DZ11" s="187"/>
      <c r="EA11" s="187"/>
      <c r="EB11" s="187"/>
      <c r="EC11" s="187"/>
      <c r="ED11" s="187"/>
      <c r="EE11" s="187"/>
      <c r="EF11" s="187"/>
      <c r="EG11" s="187"/>
      <c r="EH11" s="187"/>
      <c r="EI11" s="187"/>
      <c r="EJ11" s="187"/>
      <c r="EK11" s="187"/>
      <c r="EL11" s="227"/>
      <c r="EM11" s="227"/>
      <c r="EN11" s="227"/>
      <c r="EO11" s="227"/>
      <c r="EP11" s="227"/>
      <c r="EQ11" s="227"/>
      <c r="ER11" s="227"/>
      <c r="ES11" s="227"/>
      <c r="ET11" s="329"/>
    </row>
    <row r="12" spans="1:150" s="123" customFormat="1" ht="38.450000000000003" customHeight="1">
      <c r="B12" s="139">
        <v>3</v>
      </c>
      <c r="C12" s="164" t="s">
        <v>99</v>
      </c>
      <c r="D12" s="153">
        <v>72</v>
      </c>
      <c r="E12" s="277"/>
      <c r="F12" s="278"/>
      <c r="G12" s="278"/>
      <c r="H12" s="279"/>
      <c r="I12" s="278"/>
      <c r="J12" s="278"/>
      <c r="K12" s="278"/>
      <c r="L12" s="279"/>
      <c r="M12" s="279"/>
      <c r="N12" s="279"/>
      <c r="O12" s="279"/>
      <c r="P12" s="279"/>
      <c r="Q12" s="278"/>
      <c r="R12" s="279"/>
      <c r="S12" s="279"/>
      <c r="T12" s="280"/>
      <c r="U12" s="279"/>
      <c r="V12" s="279"/>
      <c r="W12" s="279"/>
      <c r="X12" s="279"/>
      <c r="Y12" s="279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  <c r="AJ12" s="187"/>
      <c r="AK12" s="279"/>
      <c r="AL12" s="279"/>
      <c r="AM12" s="279"/>
      <c r="AN12" s="279"/>
      <c r="AO12" s="279"/>
      <c r="AP12" s="279"/>
      <c r="AQ12" s="279"/>
      <c r="AR12" s="278"/>
      <c r="AS12" s="278"/>
      <c r="AT12" s="366"/>
      <c r="AU12" s="281"/>
      <c r="AV12" s="281"/>
      <c r="AW12" s="281"/>
      <c r="AX12" s="279"/>
      <c r="AY12" s="279"/>
      <c r="AZ12" s="279"/>
      <c r="BA12" s="279"/>
      <c r="BB12" s="279"/>
      <c r="BC12" s="279"/>
      <c r="BD12" s="279"/>
      <c r="BE12" s="279"/>
      <c r="BF12" s="279"/>
      <c r="BG12" s="281"/>
      <c r="BH12" s="277"/>
      <c r="BI12" s="279"/>
      <c r="BJ12" s="279"/>
      <c r="BK12" s="277"/>
      <c r="BL12" s="279"/>
      <c r="BM12" s="279"/>
      <c r="BN12" s="277"/>
      <c r="BO12" s="279"/>
      <c r="BP12" s="278"/>
      <c r="BQ12" s="282"/>
      <c r="BR12" s="279"/>
      <c r="BS12" s="279"/>
      <c r="BT12" s="279"/>
      <c r="BU12" s="366"/>
      <c r="BV12" s="283"/>
      <c r="BW12" s="283"/>
      <c r="BX12" s="283"/>
      <c r="BY12" s="283"/>
      <c r="BZ12" s="283"/>
      <c r="CA12" s="283"/>
      <c r="CB12" s="279"/>
      <c r="CC12" s="279"/>
      <c r="CD12" s="279"/>
      <c r="CE12" s="279"/>
      <c r="CF12" s="279"/>
      <c r="CG12" s="279"/>
      <c r="CH12" s="279"/>
      <c r="CI12" s="279"/>
      <c r="CJ12" s="279"/>
      <c r="CK12" s="279"/>
      <c r="CL12" s="279"/>
      <c r="CM12" s="279"/>
      <c r="CN12" s="279"/>
      <c r="CO12" s="278"/>
      <c r="CP12" s="279"/>
      <c r="CQ12" s="279"/>
      <c r="CR12" s="279"/>
      <c r="CS12" s="279"/>
      <c r="CT12" s="283"/>
      <c r="CU12" s="283"/>
      <c r="CV12" s="283"/>
      <c r="CW12" s="283"/>
      <c r="CX12" s="283"/>
      <c r="CY12" s="283"/>
      <c r="CZ12" s="283"/>
      <c r="DA12" s="279"/>
      <c r="DB12" s="283"/>
      <c r="DC12" s="389"/>
      <c r="DD12" s="279"/>
      <c r="DE12" s="279"/>
      <c r="DF12" s="279"/>
      <c r="DG12" s="279"/>
      <c r="DH12" s="279"/>
      <c r="DI12" s="279"/>
      <c r="DJ12" s="279"/>
      <c r="DK12" s="279"/>
      <c r="DL12" s="279"/>
      <c r="DM12" s="283"/>
      <c r="DN12" s="284"/>
      <c r="DO12" s="278"/>
      <c r="DP12" s="279"/>
      <c r="DQ12" s="366"/>
      <c r="DR12" s="279"/>
      <c r="DS12" s="366"/>
      <c r="DT12" s="279"/>
      <c r="DU12" s="279"/>
      <c r="DV12" s="279"/>
      <c r="DW12" s="279"/>
      <c r="DX12" s="279"/>
      <c r="DY12" s="279"/>
      <c r="DZ12" s="279"/>
      <c r="EA12" s="279"/>
      <c r="EB12" s="279"/>
      <c r="EC12" s="279"/>
      <c r="ED12" s="279"/>
      <c r="EE12" s="279"/>
      <c r="EF12" s="279"/>
      <c r="EG12" s="279"/>
      <c r="EH12" s="279"/>
      <c r="EI12" s="279"/>
      <c r="EJ12" s="279"/>
      <c r="EK12" s="279"/>
      <c r="EL12" s="283"/>
      <c r="EM12" s="283"/>
      <c r="EN12" s="283"/>
      <c r="EO12" s="283"/>
      <c r="EP12" s="283"/>
      <c r="EQ12" s="283"/>
      <c r="ER12" s="283"/>
      <c r="ES12" s="283"/>
      <c r="ET12" s="296"/>
    </row>
    <row r="13" spans="1:150" s="123" customFormat="1" ht="39.6" customHeight="1">
      <c r="B13" s="126">
        <v>4</v>
      </c>
      <c r="C13" s="164" t="s">
        <v>100</v>
      </c>
      <c r="D13" s="153">
        <v>370</v>
      </c>
      <c r="E13" s="175"/>
      <c r="F13" s="263"/>
      <c r="G13" s="263"/>
      <c r="H13" s="177"/>
      <c r="I13" s="264"/>
      <c r="J13" s="263"/>
      <c r="K13" s="263"/>
      <c r="L13" s="177"/>
      <c r="M13" s="177"/>
      <c r="N13" s="177"/>
      <c r="O13" s="177"/>
      <c r="P13" s="177"/>
      <c r="Q13" s="264"/>
      <c r="R13" s="177"/>
      <c r="S13" s="177"/>
      <c r="T13" s="166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87"/>
      <c r="AK13" s="177"/>
      <c r="AL13" s="177"/>
      <c r="AM13" s="177"/>
      <c r="AN13" s="177"/>
      <c r="AO13" s="177"/>
      <c r="AP13" s="177"/>
      <c r="AQ13" s="177"/>
      <c r="AR13" s="263"/>
      <c r="AS13" s="263"/>
      <c r="AT13" s="311"/>
      <c r="AU13" s="147"/>
      <c r="AV13" s="147"/>
      <c r="AW13" s="147"/>
      <c r="AX13" s="177"/>
      <c r="AY13" s="177"/>
      <c r="AZ13" s="177"/>
      <c r="BA13" s="177"/>
      <c r="BB13" s="177"/>
      <c r="BC13" s="177"/>
      <c r="BD13" s="177"/>
      <c r="BE13" s="177"/>
      <c r="BF13" s="177"/>
      <c r="BG13" s="147"/>
      <c r="BH13" s="263"/>
      <c r="BI13" s="177"/>
      <c r="BJ13" s="177"/>
      <c r="BK13" s="263"/>
      <c r="BL13" s="177"/>
      <c r="BM13" s="177"/>
      <c r="BN13" s="263"/>
      <c r="BO13" s="177"/>
      <c r="BP13" s="263"/>
      <c r="BQ13" s="177"/>
      <c r="BR13" s="177"/>
      <c r="BS13" s="177"/>
      <c r="BT13" s="177"/>
      <c r="BU13" s="264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263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389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9"/>
      <c r="DO13" s="193"/>
      <c r="DP13" s="177"/>
      <c r="DQ13" s="264"/>
      <c r="DR13" s="177"/>
      <c r="DS13" s="264"/>
      <c r="DT13" s="263"/>
      <c r="DU13" s="263"/>
      <c r="DV13" s="263"/>
      <c r="DW13" s="263"/>
      <c r="DX13" s="263"/>
      <c r="DY13" s="263"/>
      <c r="DZ13" s="263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296"/>
    </row>
    <row r="14" spans="1:150" s="123" customFormat="1" ht="41.45" customHeight="1">
      <c r="B14" s="139">
        <v>5</v>
      </c>
      <c r="C14" s="164" t="s">
        <v>101</v>
      </c>
      <c r="D14" s="153">
        <v>335</v>
      </c>
      <c r="E14" s="175"/>
      <c r="F14" s="366"/>
      <c r="G14" s="366"/>
      <c r="H14" s="166"/>
      <c r="I14" s="366"/>
      <c r="J14" s="366"/>
      <c r="K14" s="366"/>
      <c r="L14" s="166"/>
      <c r="M14" s="166"/>
      <c r="N14" s="166"/>
      <c r="O14" s="166"/>
      <c r="P14" s="166"/>
      <c r="Q14" s="366"/>
      <c r="R14" s="166"/>
      <c r="S14" s="166"/>
      <c r="T14" s="197"/>
      <c r="U14" s="166"/>
      <c r="V14" s="166"/>
      <c r="W14" s="166"/>
      <c r="X14" s="166"/>
      <c r="Y14" s="166"/>
      <c r="Z14" s="166"/>
      <c r="AA14" s="166"/>
      <c r="AB14" s="177"/>
      <c r="AC14" s="166"/>
      <c r="AD14" s="166"/>
      <c r="AE14" s="166"/>
      <c r="AF14" s="166"/>
      <c r="AG14" s="166"/>
      <c r="AH14" s="166"/>
      <c r="AI14" s="166"/>
      <c r="AJ14" s="187"/>
      <c r="AK14" s="166"/>
      <c r="AL14" s="166"/>
      <c r="AM14" s="166"/>
      <c r="AN14" s="166"/>
      <c r="AO14" s="166"/>
      <c r="AP14" s="166"/>
      <c r="AQ14" s="166"/>
      <c r="AR14" s="366"/>
      <c r="AS14" s="366"/>
      <c r="AT14" s="366"/>
      <c r="AU14" s="147"/>
      <c r="AV14" s="147"/>
      <c r="AW14" s="147"/>
      <c r="AX14" s="166"/>
      <c r="AY14" s="166"/>
      <c r="AZ14" s="166"/>
      <c r="BA14" s="166"/>
      <c r="BB14" s="166"/>
      <c r="BC14" s="166"/>
      <c r="BD14" s="166"/>
      <c r="BE14" s="166"/>
      <c r="BF14" s="166"/>
      <c r="BG14" s="147"/>
      <c r="BH14" s="175"/>
      <c r="BI14" s="166"/>
      <c r="BJ14" s="166"/>
      <c r="BK14" s="175"/>
      <c r="BL14" s="166"/>
      <c r="BM14" s="166"/>
      <c r="BN14" s="175"/>
      <c r="BO14" s="166"/>
      <c r="BP14" s="366"/>
      <c r="BQ14" s="195"/>
      <c r="BR14" s="166"/>
      <c r="BS14" s="166"/>
      <c r="BT14" s="177"/>
      <c r="BU14" s="366"/>
      <c r="BV14" s="177"/>
      <c r="BW14" s="177"/>
      <c r="BX14" s="177"/>
      <c r="BY14" s="177"/>
      <c r="BZ14" s="177"/>
      <c r="CA14" s="177"/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66"/>
      <c r="CN14" s="166"/>
      <c r="CO14" s="366"/>
      <c r="CP14" s="166"/>
      <c r="CQ14" s="166"/>
      <c r="CR14" s="166"/>
      <c r="CS14" s="166"/>
      <c r="CT14" s="177"/>
      <c r="CU14" s="177"/>
      <c r="CV14" s="177"/>
      <c r="CW14" s="177"/>
      <c r="CX14" s="177"/>
      <c r="CY14" s="177"/>
      <c r="CZ14" s="177"/>
      <c r="DA14" s="166"/>
      <c r="DB14" s="166"/>
      <c r="DC14" s="389"/>
      <c r="DD14" s="166"/>
      <c r="DE14" s="166"/>
      <c r="DF14" s="166"/>
      <c r="DG14" s="166"/>
      <c r="DH14" s="166"/>
      <c r="DI14" s="166"/>
      <c r="DJ14" s="166"/>
      <c r="DK14" s="166"/>
      <c r="DL14" s="166"/>
      <c r="DM14" s="166"/>
      <c r="DN14" s="170"/>
      <c r="DO14" s="254"/>
      <c r="DP14" s="166"/>
      <c r="DQ14" s="366"/>
      <c r="DR14" s="166"/>
      <c r="DS14" s="366"/>
      <c r="DT14" s="166"/>
      <c r="DU14" s="166"/>
      <c r="DV14" s="166"/>
      <c r="DW14" s="166"/>
      <c r="DX14" s="166"/>
      <c r="DY14" s="166"/>
      <c r="DZ14" s="166"/>
      <c r="EA14" s="166"/>
      <c r="EB14" s="166"/>
      <c r="EC14" s="166"/>
      <c r="ED14" s="166"/>
      <c r="EE14" s="166"/>
      <c r="EF14" s="166"/>
      <c r="EG14" s="166"/>
      <c r="EH14" s="166"/>
      <c r="EI14" s="166"/>
      <c r="EJ14" s="166"/>
      <c r="EK14" s="166"/>
      <c r="EL14" s="177"/>
      <c r="EM14" s="177"/>
      <c r="EN14" s="177"/>
      <c r="EO14" s="177"/>
      <c r="EP14" s="177"/>
      <c r="EQ14" s="177"/>
      <c r="ER14" s="177"/>
      <c r="ES14" s="177"/>
      <c r="ET14" s="296"/>
    </row>
    <row r="15" spans="1:150" s="67" customFormat="1" ht="44.45" customHeight="1">
      <c r="A15" s="123"/>
      <c r="B15" s="107">
        <v>6</v>
      </c>
      <c r="C15" s="164" t="s">
        <v>102</v>
      </c>
      <c r="D15" s="153">
        <v>346</v>
      </c>
      <c r="E15" s="191"/>
      <c r="F15" s="191"/>
      <c r="G15" s="191"/>
      <c r="H15" s="258"/>
      <c r="I15" s="191"/>
      <c r="J15" s="191"/>
      <c r="K15" s="191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191"/>
      <c r="AK15" s="258"/>
      <c r="AL15" s="258"/>
      <c r="AM15" s="258"/>
      <c r="AN15" s="258"/>
      <c r="AO15" s="258"/>
      <c r="AP15" s="258"/>
      <c r="AQ15" s="258"/>
      <c r="AR15" s="191"/>
      <c r="AS15" s="191"/>
      <c r="AT15" s="191"/>
      <c r="AU15" s="191"/>
      <c r="AV15" s="191"/>
      <c r="AW15" s="191"/>
      <c r="AX15" s="258"/>
      <c r="AY15" s="258"/>
      <c r="AZ15" s="258"/>
      <c r="BA15" s="258"/>
      <c r="BB15" s="258"/>
      <c r="BC15" s="258"/>
      <c r="BD15" s="258"/>
      <c r="BE15" s="258"/>
      <c r="BF15" s="258"/>
      <c r="BG15" s="191"/>
      <c r="BH15" s="191"/>
      <c r="BI15" s="258"/>
      <c r="BJ15" s="258"/>
      <c r="BK15" s="191"/>
      <c r="BL15" s="258"/>
      <c r="BM15" s="258"/>
      <c r="BN15" s="191"/>
      <c r="BO15" s="258"/>
      <c r="BP15" s="191"/>
      <c r="BQ15" s="258"/>
      <c r="BR15" s="258"/>
      <c r="BS15" s="258"/>
      <c r="BT15" s="258"/>
      <c r="BU15" s="191"/>
      <c r="BV15" s="258"/>
      <c r="BW15" s="258"/>
      <c r="BX15" s="258"/>
      <c r="BY15" s="258"/>
      <c r="BZ15" s="258"/>
      <c r="CA15" s="258"/>
      <c r="CB15" s="258"/>
      <c r="CC15" s="258"/>
      <c r="CD15" s="258"/>
      <c r="CE15" s="258"/>
      <c r="CF15" s="258"/>
      <c r="CG15" s="258"/>
      <c r="CH15" s="258"/>
      <c r="CI15" s="258"/>
      <c r="CJ15" s="258"/>
      <c r="CK15" s="258"/>
      <c r="CL15" s="258"/>
      <c r="CM15" s="258"/>
      <c r="CN15" s="258"/>
      <c r="CO15" s="191"/>
      <c r="CP15" s="258"/>
      <c r="CQ15" s="258"/>
      <c r="CR15" s="258"/>
      <c r="CS15" s="258"/>
      <c r="CT15" s="258"/>
      <c r="CU15" s="258"/>
      <c r="CV15" s="258"/>
      <c r="CW15" s="258"/>
      <c r="CX15" s="258"/>
      <c r="CY15" s="258"/>
      <c r="CZ15" s="258"/>
      <c r="DA15" s="258"/>
      <c r="DB15" s="258"/>
      <c r="DC15" s="389"/>
      <c r="DD15" s="258"/>
      <c r="DE15" s="258"/>
      <c r="DF15" s="258"/>
      <c r="DG15" s="258"/>
      <c r="DH15" s="258"/>
      <c r="DI15" s="258"/>
      <c r="DJ15" s="258"/>
      <c r="DK15" s="258"/>
      <c r="DL15" s="258"/>
      <c r="DM15" s="258"/>
      <c r="DN15" s="194"/>
      <c r="DO15" s="194"/>
      <c r="DP15" s="194"/>
      <c r="DQ15" s="191"/>
      <c r="DR15" s="191"/>
      <c r="DS15" s="191"/>
      <c r="DT15" s="191"/>
      <c r="DU15" s="191"/>
      <c r="DV15" s="191"/>
      <c r="DW15" s="191"/>
      <c r="DX15" s="191"/>
      <c r="DY15" s="191"/>
      <c r="DZ15" s="191"/>
      <c r="EA15" s="191"/>
      <c r="EB15" s="191"/>
      <c r="EC15" s="191"/>
      <c r="ED15" s="191"/>
      <c r="EE15" s="191"/>
      <c r="EF15" s="191"/>
      <c r="EG15" s="191"/>
      <c r="EH15" s="191"/>
      <c r="EI15" s="191"/>
      <c r="EJ15" s="191"/>
      <c r="EK15" s="191"/>
      <c r="EL15" s="191"/>
      <c r="EM15" s="191"/>
      <c r="EN15" s="191"/>
      <c r="EO15" s="191"/>
      <c r="EP15" s="191"/>
      <c r="EQ15" s="191"/>
      <c r="ER15" s="191"/>
      <c r="ES15" s="191"/>
      <c r="ET15" s="191"/>
    </row>
    <row r="16" spans="1:150" s="105" customFormat="1" ht="42" customHeight="1">
      <c r="B16" s="113">
        <v>7</v>
      </c>
      <c r="C16" s="164" t="s">
        <v>103</v>
      </c>
      <c r="D16" s="153">
        <v>289</v>
      </c>
      <c r="E16" s="175"/>
      <c r="F16" s="388"/>
      <c r="G16" s="388"/>
      <c r="H16" s="166"/>
      <c r="I16" s="147"/>
      <c r="J16" s="147"/>
      <c r="K16" s="147"/>
      <c r="L16" s="185"/>
      <c r="M16" s="185"/>
      <c r="N16" s="185"/>
      <c r="O16" s="185"/>
      <c r="P16" s="166"/>
      <c r="Q16" s="388"/>
      <c r="R16" s="166"/>
      <c r="S16" s="166"/>
      <c r="T16" s="197"/>
      <c r="U16" s="166"/>
      <c r="V16" s="166"/>
      <c r="W16" s="185"/>
      <c r="X16" s="185"/>
      <c r="Y16" s="185"/>
      <c r="Z16" s="185"/>
      <c r="AA16" s="166"/>
      <c r="AB16" s="166"/>
      <c r="AC16" s="166"/>
      <c r="AD16" s="166"/>
      <c r="AE16" s="166"/>
      <c r="AF16" s="166"/>
      <c r="AG16" s="166"/>
      <c r="AH16" s="185"/>
      <c r="AI16" s="166"/>
      <c r="AJ16" s="166"/>
      <c r="AK16" s="166"/>
      <c r="AL16" s="166"/>
      <c r="AM16" s="166"/>
      <c r="AN16" s="166"/>
      <c r="AO16" s="166"/>
      <c r="AP16" s="166"/>
      <c r="AQ16" s="185"/>
      <c r="AR16" s="166"/>
      <c r="AS16" s="147"/>
      <c r="AT16" s="388"/>
      <c r="AU16" s="147"/>
      <c r="AV16" s="147"/>
      <c r="AW16" s="147"/>
      <c r="AX16" s="166"/>
      <c r="AY16" s="166"/>
      <c r="AZ16" s="166"/>
      <c r="BA16" s="166"/>
      <c r="BB16" s="185"/>
      <c r="BC16" s="166"/>
      <c r="BD16" s="166"/>
      <c r="BE16" s="166"/>
      <c r="BF16" s="166"/>
      <c r="BG16" s="147"/>
      <c r="BH16" s="388"/>
      <c r="BI16" s="166"/>
      <c r="BJ16" s="166"/>
      <c r="BK16" s="388"/>
      <c r="BL16" s="166"/>
      <c r="BM16" s="166"/>
      <c r="BN16" s="388"/>
      <c r="BO16" s="166"/>
      <c r="BP16" s="388"/>
      <c r="BQ16" s="195"/>
      <c r="BR16" s="195"/>
      <c r="BS16" s="195"/>
      <c r="BT16" s="195"/>
      <c r="BU16" s="388"/>
      <c r="BV16" s="177"/>
      <c r="BW16" s="177"/>
      <c r="BX16" s="177"/>
      <c r="BY16" s="177"/>
      <c r="BZ16" s="177"/>
      <c r="CA16" s="177"/>
      <c r="CB16" s="166"/>
      <c r="CC16" s="185"/>
      <c r="CD16" s="166"/>
      <c r="CE16" s="166"/>
      <c r="CF16" s="166"/>
      <c r="CG16" s="166"/>
      <c r="CH16" s="166"/>
      <c r="CI16" s="166"/>
      <c r="CJ16" s="166"/>
      <c r="CK16" s="166"/>
      <c r="CL16" s="166"/>
      <c r="CM16" s="166"/>
      <c r="CN16" s="166"/>
      <c r="CO16" s="166"/>
      <c r="CP16" s="166"/>
      <c r="CQ16" s="166"/>
      <c r="CR16" s="166"/>
      <c r="CS16" s="166"/>
      <c r="CT16" s="177"/>
      <c r="CU16" s="177"/>
      <c r="CV16" s="177"/>
      <c r="CW16" s="177"/>
      <c r="CX16" s="177"/>
      <c r="CY16" s="177"/>
      <c r="CZ16" s="177"/>
      <c r="DA16" s="166"/>
      <c r="DB16" s="177"/>
      <c r="DC16" s="387"/>
      <c r="DD16" s="166"/>
      <c r="DE16" s="166"/>
      <c r="DF16" s="166"/>
      <c r="DG16" s="166"/>
      <c r="DH16" s="166"/>
      <c r="DI16" s="166"/>
      <c r="DJ16" s="166"/>
      <c r="DK16" s="166"/>
      <c r="DL16" s="166"/>
      <c r="DM16" s="177"/>
      <c r="DN16" s="267"/>
      <c r="DO16" s="171"/>
      <c r="DP16" s="172"/>
      <c r="DQ16" s="166"/>
      <c r="DR16" s="166"/>
      <c r="DS16" s="388"/>
      <c r="DT16" s="166"/>
      <c r="DU16" s="166"/>
      <c r="DV16" s="166"/>
      <c r="DW16" s="166"/>
      <c r="DX16" s="166"/>
      <c r="DY16" s="166"/>
      <c r="DZ16" s="166"/>
      <c r="EA16" s="166"/>
      <c r="EB16" s="166"/>
      <c r="EC16" s="166"/>
      <c r="ED16" s="166"/>
      <c r="EE16" s="166"/>
      <c r="EF16" s="166"/>
      <c r="EG16" s="166"/>
      <c r="EH16" s="166"/>
      <c r="EI16" s="166"/>
      <c r="EJ16" s="166"/>
      <c r="EK16" s="437"/>
      <c r="EL16" s="177"/>
      <c r="EM16" s="177"/>
      <c r="EN16" s="177"/>
      <c r="EO16" s="177"/>
      <c r="EP16" s="177"/>
      <c r="EQ16" s="177"/>
      <c r="ER16" s="177"/>
      <c r="ES16" s="177"/>
      <c r="ET16" s="177"/>
    </row>
    <row r="17" spans="1:150" s="447" customFormat="1" ht="44.1" customHeight="1">
      <c r="B17" s="165">
        <v>8</v>
      </c>
      <c r="C17" s="164" t="s">
        <v>104</v>
      </c>
      <c r="D17" s="153">
        <v>337</v>
      </c>
      <c r="E17" s="361"/>
      <c r="F17" s="361"/>
      <c r="G17" s="361"/>
      <c r="H17" s="361"/>
      <c r="I17" s="361"/>
      <c r="J17" s="448"/>
      <c r="K17" s="361"/>
      <c r="L17" s="177"/>
      <c r="M17" s="177"/>
      <c r="N17" s="177"/>
      <c r="O17" s="177"/>
      <c r="P17" s="177"/>
      <c r="Q17" s="361"/>
      <c r="R17" s="177"/>
      <c r="S17" s="177"/>
      <c r="T17" s="258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361"/>
      <c r="AK17" s="177"/>
      <c r="AL17" s="177"/>
      <c r="AM17" s="177"/>
      <c r="AN17" s="177"/>
      <c r="AO17" s="177"/>
      <c r="AP17" s="177"/>
      <c r="AQ17" s="177"/>
      <c r="AR17" s="361"/>
      <c r="AS17" s="361"/>
      <c r="AT17" s="361"/>
      <c r="AU17" s="361"/>
      <c r="AV17" s="361"/>
      <c r="AW17" s="361"/>
      <c r="AX17" s="446"/>
      <c r="AY17" s="177"/>
      <c r="AZ17" s="177"/>
      <c r="BA17" s="177"/>
      <c r="BB17" s="177"/>
      <c r="BC17" s="177"/>
      <c r="BD17" s="177"/>
      <c r="BE17" s="177"/>
      <c r="BF17" s="177"/>
      <c r="BG17" s="361"/>
      <c r="BH17" s="177"/>
      <c r="BI17" s="177"/>
      <c r="BJ17" s="177"/>
      <c r="BK17" s="177"/>
      <c r="BL17" s="177"/>
      <c r="BM17" s="177"/>
      <c r="BN17" s="177"/>
      <c r="BO17" s="177"/>
      <c r="BP17" s="361"/>
      <c r="BQ17" s="255"/>
      <c r="BR17" s="255"/>
      <c r="BS17" s="255"/>
      <c r="BT17" s="255"/>
      <c r="BU17" s="361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361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299"/>
      <c r="DD17" s="177"/>
      <c r="DE17" s="177"/>
      <c r="DF17" s="177"/>
      <c r="DG17" s="177"/>
      <c r="DH17" s="177"/>
      <c r="DI17" s="361"/>
      <c r="DJ17" s="177"/>
      <c r="DK17" s="361"/>
      <c r="DL17" s="361"/>
      <c r="DM17" s="361"/>
      <c r="DN17" s="196"/>
      <c r="DO17" s="196"/>
      <c r="DP17" s="177"/>
      <c r="DQ17" s="177"/>
      <c r="DR17" s="177"/>
      <c r="DS17" s="361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</row>
    <row r="18" spans="1:150" s="123" customFormat="1" ht="39.6" customHeight="1">
      <c r="B18" s="139">
        <v>9</v>
      </c>
      <c r="C18" s="127" t="s">
        <v>105</v>
      </c>
      <c r="D18" s="153">
        <v>333</v>
      </c>
      <c r="E18" s="175"/>
      <c r="F18" s="361"/>
      <c r="G18" s="361"/>
      <c r="H18" s="177"/>
      <c r="I18" s="361"/>
      <c r="J18" s="361"/>
      <c r="K18" s="361"/>
      <c r="L18" s="177"/>
      <c r="M18" s="177"/>
      <c r="N18" s="177"/>
      <c r="O18" s="177"/>
      <c r="P18" s="177"/>
      <c r="Q18" s="366"/>
      <c r="R18" s="177"/>
      <c r="S18" s="177"/>
      <c r="T18" s="19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87"/>
      <c r="AK18" s="177"/>
      <c r="AL18" s="177"/>
      <c r="AM18" s="177"/>
      <c r="AN18" s="177"/>
      <c r="AO18" s="177"/>
      <c r="AP18" s="177"/>
      <c r="AQ18" s="177"/>
      <c r="AR18" s="361"/>
      <c r="AS18" s="361"/>
      <c r="AT18" s="366"/>
      <c r="AU18" s="147"/>
      <c r="AV18" s="147"/>
      <c r="AW18" s="147"/>
      <c r="AX18" s="177"/>
      <c r="AY18" s="177"/>
      <c r="AZ18" s="177"/>
      <c r="BA18" s="177"/>
      <c r="BB18" s="177"/>
      <c r="BC18" s="177"/>
      <c r="BD18" s="177"/>
      <c r="BE18" s="177"/>
      <c r="BF18" s="177"/>
      <c r="BG18" s="147"/>
      <c r="BH18" s="361"/>
      <c r="BI18" s="177"/>
      <c r="BJ18" s="177"/>
      <c r="BK18" s="361"/>
      <c r="BL18" s="177"/>
      <c r="BM18" s="177"/>
      <c r="BN18" s="361"/>
      <c r="BO18" s="177"/>
      <c r="BP18" s="361"/>
      <c r="BQ18" s="255"/>
      <c r="BR18" s="177"/>
      <c r="BS18" s="177"/>
      <c r="BT18" s="177"/>
      <c r="BU18" s="366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361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389"/>
      <c r="DD18" s="177"/>
      <c r="DE18" s="177"/>
      <c r="DF18" s="177"/>
      <c r="DG18" s="177"/>
      <c r="DH18" s="177"/>
      <c r="DI18" s="177"/>
      <c r="DJ18" s="177"/>
      <c r="DK18" s="361"/>
      <c r="DL18" s="361"/>
      <c r="DM18" s="361"/>
      <c r="DN18" s="193"/>
      <c r="DO18" s="165"/>
      <c r="DP18" s="177"/>
      <c r="DQ18" s="366"/>
      <c r="DR18" s="177"/>
      <c r="DS18" s="361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296"/>
    </row>
    <row r="19" spans="1:150" s="123" customFormat="1" ht="40.5" customHeight="1">
      <c r="B19" s="126">
        <v>10</v>
      </c>
      <c r="C19" s="127" t="s">
        <v>106</v>
      </c>
      <c r="D19" s="153">
        <v>175</v>
      </c>
      <c r="E19" s="224"/>
      <c r="F19" s="224"/>
      <c r="G19" s="224"/>
      <c r="H19" s="256"/>
      <c r="I19" s="365"/>
      <c r="J19" s="192"/>
      <c r="K19" s="224"/>
      <c r="L19" s="256"/>
      <c r="M19" s="256"/>
      <c r="N19" s="256"/>
      <c r="O19" s="256"/>
      <c r="P19" s="256"/>
      <c r="Q19" s="365"/>
      <c r="R19" s="256"/>
      <c r="S19" s="256"/>
      <c r="T19" s="197"/>
      <c r="U19" s="256"/>
      <c r="V19" s="256"/>
      <c r="W19" s="256"/>
      <c r="X19" s="256"/>
      <c r="Y19" s="256"/>
      <c r="Z19" s="257"/>
      <c r="AA19" s="256"/>
      <c r="AB19" s="256"/>
      <c r="AC19" s="256"/>
      <c r="AD19" s="256"/>
      <c r="AE19" s="256"/>
      <c r="AF19" s="256"/>
      <c r="AG19" s="256"/>
      <c r="AH19" s="256"/>
      <c r="AI19" s="256"/>
      <c r="AJ19" s="428"/>
      <c r="AK19" s="257"/>
      <c r="AL19" s="257"/>
      <c r="AM19" s="257"/>
      <c r="AN19" s="257"/>
      <c r="AO19" s="257"/>
      <c r="AP19" s="257"/>
      <c r="AQ19" s="257"/>
      <c r="AR19" s="192"/>
      <c r="AS19" s="224"/>
      <c r="AT19" s="365"/>
      <c r="AU19" s="192"/>
      <c r="AV19" s="192"/>
      <c r="AW19" s="192"/>
      <c r="AX19" s="256"/>
      <c r="AY19" s="256"/>
      <c r="AZ19" s="256"/>
      <c r="BA19" s="257"/>
      <c r="BB19" s="257"/>
      <c r="BC19" s="257"/>
      <c r="BD19" s="257"/>
      <c r="BE19" s="257"/>
      <c r="BF19" s="257"/>
      <c r="BG19" s="192"/>
      <c r="BH19" s="192"/>
      <c r="BI19" s="257"/>
      <c r="BJ19" s="257"/>
      <c r="BK19" s="192"/>
      <c r="BL19" s="257"/>
      <c r="BM19" s="257"/>
      <c r="BN19" s="192"/>
      <c r="BO19" s="257"/>
      <c r="BP19" s="192"/>
      <c r="BQ19" s="257"/>
      <c r="BR19" s="257"/>
      <c r="BS19" s="258"/>
      <c r="BT19" s="258"/>
      <c r="BU19" s="365"/>
      <c r="BV19" s="258"/>
      <c r="BW19" s="258"/>
      <c r="BX19" s="258"/>
      <c r="BY19" s="258"/>
      <c r="BZ19" s="258"/>
      <c r="CA19" s="258"/>
      <c r="CB19" s="257"/>
      <c r="CC19" s="257"/>
      <c r="CD19" s="257"/>
      <c r="CE19" s="257"/>
      <c r="CF19" s="257"/>
      <c r="CG19" s="257"/>
      <c r="CH19" s="257"/>
      <c r="CI19" s="257"/>
      <c r="CJ19" s="257"/>
      <c r="CK19" s="257"/>
      <c r="CL19" s="257"/>
      <c r="CM19" s="257"/>
      <c r="CN19" s="257"/>
      <c r="CO19" s="192"/>
      <c r="CP19" s="257"/>
      <c r="CQ19" s="257"/>
      <c r="CR19" s="257"/>
      <c r="CS19" s="257"/>
      <c r="CT19" s="258"/>
      <c r="CU19" s="258"/>
      <c r="CV19" s="258"/>
      <c r="CW19" s="258"/>
      <c r="CX19" s="258"/>
      <c r="CY19" s="258"/>
      <c r="CZ19" s="258"/>
      <c r="DA19" s="256"/>
      <c r="DB19" s="258"/>
      <c r="DC19" s="389"/>
      <c r="DD19" s="256"/>
      <c r="DE19" s="256"/>
      <c r="DF19" s="256"/>
      <c r="DG19" s="256"/>
      <c r="DH19" s="256"/>
      <c r="DI19" s="256"/>
      <c r="DJ19" s="256"/>
      <c r="DK19" s="224"/>
      <c r="DL19" s="224"/>
      <c r="DM19" s="224"/>
      <c r="DN19" s="259"/>
      <c r="DO19" s="260"/>
      <c r="DP19" s="192"/>
      <c r="DQ19" s="365"/>
      <c r="DR19" s="192"/>
      <c r="DS19" s="365"/>
      <c r="DT19" s="192"/>
      <c r="DU19" s="192"/>
      <c r="DV19" s="192"/>
      <c r="DW19" s="192"/>
      <c r="DX19" s="192"/>
      <c r="DY19" s="192"/>
      <c r="DZ19" s="192"/>
      <c r="EA19" s="192"/>
      <c r="EB19" s="192"/>
      <c r="EC19" s="192"/>
      <c r="ED19" s="192"/>
      <c r="EE19" s="192"/>
      <c r="EF19" s="192"/>
      <c r="EG19" s="192"/>
      <c r="EH19" s="192"/>
      <c r="EI19" s="192"/>
      <c r="EJ19" s="192"/>
      <c r="EK19" s="192"/>
      <c r="EL19" s="191"/>
      <c r="EM19" s="191"/>
      <c r="EN19" s="191"/>
      <c r="EO19" s="191"/>
      <c r="EP19" s="191"/>
      <c r="EQ19" s="191"/>
      <c r="ER19" s="191"/>
      <c r="ES19" s="191"/>
      <c r="ET19" s="429"/>
    </row>
    <row r="20" spans="1:150" s="124" customFormat="1" ht="41.1" customHeight="1">
      <c r="A20" s="162"/>
      <c r="B20" s="139">
        <v>11</v>
      </c>
      <c r="C20" s="127" t="s">
        <v>280</v>
      </c>
      <c r="D20" s="153">
        <v>154</v>
      </c>
      <c r="E20" s="175"/>
      <c r="F20" s="388"/>
      <c r="G20" s="388"/>
      <c r="H20" s="388"/>
      <c r="I20" s="388"/>
      <c r="J20" s="388"/>
      <c r="K20" s="388"/>
      <c r="L20" s="388"/>
      <c r="M20" s="388"/>
      <c r="N20" s="388"/>
      <c r="O20" s="388"/>
      <c r="P20" s="388"/>
      <c r="Q20" s="388"/>
      <c r="R20" s="388"/>
      <c r="S20" s="388"/>
      <c r="T20" s="197"/>
      <c r="U20" s="388"/>
      <c r="V20" s="388"/>
      <c r="W20" s="388"/>
      <c r="X20" s="388"/>
      <c r="Y20" s="388"/>
      <c r="Z20" s="388"/>
      <c r="AA20" s="388"/>
      <c r="AB20" s="388"/>
      <c r="AC20" s="388"/>
      <c r="AD20" s="388"/>
      <c r="AE20" s="388"/>
      <c r="AF20" s="388"/>
      <c r="AG20" s="388"/>
      <c r="AH20" s="388"/>
      <c r="AI20" s="388"/>
      <c r="AJ20" s="388"/>
      <c r="AK20" s="388"/>
      <c r="AL20" s="388"/>
      <c r="AM20" s="388"/>
      <c r="AN20" s="388"/>
      <c r="AO20" s="388"/>
      <c r="AP20" s="388"/>
      <c r="AQ20" s="388"/>
      <c r="AR20" s="388"/>
      <c r="AS20" s="388"/>
      <c r="AT20" s="388"/>
      <c r="AU20" s="147"/>
      <c r="AV20" s="147"/>
      <c r="AW20" s="147"/>
      <c r="AX20" s="388"/>
      <c r="AY20" s="388"/>
      <c r="AZ20" s="388"/>
      <c r="BA20" s="388"/>
      <c r="BB20" s="388"/>
      <c r="BC20" s="388"/>
      <c r="BD20" s="388"/>
      <c r="BE20" s="388"/>
      <c r="BF20" s="388"/>
      <c r="BG20" s="147"/>
      <c r="BH20" s="388"/>
      <c r="BI20" s="388"/>
      <c r="BJ20" s="388"/>
      <c r="BK20" s="175"/>
      <c r="BL20" s="388"/>
      <c r="BM20" s="388"/>
      <c r="BN20" s="175"/>
      <c r="BO20" s="388"/>
      <c r="BP20" s="388"/>
      <c r="BQ20" s="388"/>
      <c r="BR20" s="388"/>
      <c r="BS20" s="388"/>
      <c r="BT20" s="388"/>
      <c r="BU20" s="388"/>
      <c r="BV20" s="387"/>
      <c r="BW20" s="387"/>
      <c r="BX20" s="387"/>
      <c r="BY20" s="387"/>
      <c r="BZ20" s="387"/>
      <c r="CA20" s="387"/>
      <c r="CB20" s="388"/>
      <c r="CC20" s="388"/>
      <c r="CD20" s="388"/>
      <c r="CE20" s="388"/>
      <c r="CF20" s="388"/>
      <c r="CG20" s="388"/>
      <c r="CH20" s="388"/>
      <c r="CI20" s="388"/>
      <c r="CJ20" s="388"/>
      <c r="CK20" s="388"/>
      <c r="CL20" s="388"/>
      <c r="CM20" s="388"/>
      <c r="CN20" s="388"/>
      <c r="CO20" s="388"/>
      <c r="CP20" s="388"/>
      <c r="CQ20" s="388"/>
      <c r="CR20" s="388"/>
      <c r="CS20" s="388"/>
      <c r="CT20" s="387"/>
      <c r="CU20" s="387"/>
      <c r="CV20" s="387"/>
      <c r="CW20" s="387"/>
      <c r="CX20" s="387"/>
      <c r="CY20" s="387"/>
      <c r="CZ20" s="387"/>
      <c r="DA20" s="388"/>
      <c r="DB20" s="387"/>
      <c r="DC20" s="387"/>
      <c r="DD20" s="388"/>
      <c r="DE20" s="388"/>
      <c r="DF20" s="388"/>
      <c r="DG20" s="388"/>
      <c r="DH20" s="388"/>
      <c r="DI20" s="388"/>
      <c r="DJ20" s="388"/>
      <c r="DK20" s="388"/>
      <c r="DL20" s="388"/>
      <c r="DM20" s="388"/>
      <c r="DN20" s="388"/>
      <c r="DO20" s="388"/>
      <c r="DP20" s="388"/>
      <c r="DQ20" s="388"/>
      <c r="DR20" s="388"/>
      <c r="DS20" s="388"/>
      <c r="DT20" s="388"/>
      <c r="DU20" s="388"/>
      <c r="DV20" s="388"/>
      <c r="DW20" s="388"/>
      <c r="DX20" s="388"/>
      <c r="DY20" s="388"/>
      <c r="DZ20" s="388"/>
      <c r="EA20" s="388"/>
      <c r="EB20" s="388"/>
      <c r="EC20" s="388"/>
      <c r="ED20" s="388"/>
      <c r="EE20" s="388"/>
      <c r="EF20" s="388"/>
      <c r="EG20" s="388"/>
      <c r="EH20" s="388"/>
      <c r="EI20" s="388"/>
      <c r="EJ20" s="388"/>
      <c r="EK20" s="388"/>
      <c r="EL20" s="387"/>
      <c r="EM20" s="387"/>
      <c r="EN20" s="387"/>
      <c r="EO20" s="387"/>
      <c r="EP20" s="387"/>
      <c r="EQ20" s="387"/>
      <c r="ER20" s="387"/>
      <c r="ES20" s="387"/>
      <c r="ET20" s="297"/>
    </row>
    <row r="21" spans="1:150" s="162" customFormat="1" ht="30" customHeight="1">
      <c r="B21" s="211"/>
      <c r="C21" s="250" t="s">
        <v>382</v>
      </c>
      <c r="D21" s="153"/>
      <c r="E21" s="175"/>
      <c r="F21" s="388"/>
      <c r="G21" s="388"/>
      <c r="H21" s="388"/>
      <c r="I21" s="388"/>
      <c r="J21" s="388"/>
      <c r="K21" s="388"/>
      <c r="L21" s="388"/>
      <c r="M21" s="388"/>
      <c r="N21" s="388"/>
      <c r="O21" s="388"/>
      <c r="P21" s="388"/>
      <c r="Q21" s="388"/>
      <c r="R21" s="388"/>
      <c r="S21" s="388"/>
      <c r="T21" s="197"/>
      <c r="U21" s="388"/>
      <c r="V21" s="388"/>
      <c r="W21" s="388"/>
      <c r="X21" s="388"/>
      <c r="Y21" s="388"/>
      <c r="Z21" s="388"/>
      <c r="AA21" s="388"/>
      <c r="AB21" s="388"/>
      <c r="AC21" s="388"/>
      <c r="AD21" s="388"/>
      <c r="AE21" s="388"/>
      <c r="AF21" s="388"/>
      <c r="AG21" s="388"/>
      <c r="AH21" s="388"/>
      <c r="AI21" s="388"/>
      <c r="AJ21" s="388"/>
      <c r="AK21" s="388"/>
      <c r="AL21" s="388"/>
      <c r="AM21" s="388"/>
      <c r="AN21" s="388"/>
      <c r="AO21" s="388"/>
      <c r="AP21" s="388"/>
      <c r="AQ21" s="388"/>
      <c r="AR21" s="388"/>
      <c r="AS21" s="388"/>
      <c r="AT21" s="388"/>
      <c r="AU21" s="147"/>
      <c r="AV21" s="147"/>
      <c r="AW21" s="147"/>
      <c r="AX21" s="388"/>
      <c r="AY21" s="388"/>
      <c r="AZ21" s="388"/>
      <c r="BA21" s="388"/>
      <c r="BB21" s="388"/>
      <c r="BC21" s="388"/>
      <c r="BD21" s="388"/>
      <c r="BE21" s="388"/>
      <c r="BF21" s="388"/>
      <c r="BG21" s="147"/>
      <c r="BH21" s="388"/>
      <c r="BI21" s="388"/>
      <c r="BJ21" s="388"/>
      <c r="BK21" s="175"/>
      <c r="BL21" s="388"/>
      <c r="BM21" s="388"/>
      <c r="BN21" s="175"/>
      <c r="BO21" s="388"/>
      <c r="BP21" s="388"/>
      <c r="BQ21" s="388"/>
      <c r="BR21" s="388"/>
      <c r="BS21" s="388"/>
      <c r="BT21" s="388"/>
      <c r="BU21" s="388"/>
      <c r="BV21" s="387"/>
      <c r="BW21" s="387"/>
      <c r="BX21" s="387"/>
      <c r="BY21" s="387"/>
      <c r="BZ21" s="387"/>
      <c r="CA21" s="387"/>
      <c r="CB21" s="388"/>
      <c r="CC21" s="388"/>
      <c r="CD21" s="388"/>
      <c r="CE21" s="388"/>
      <c r="CF21" s="388"/>
      <c r="CG21" s="388"/>
      <c r="CH21" s="388"/>
      <c r="CI21" s="388"/>
      <c r="CJ21" s="388"/>
      <c r="CK21" s="388"/>
      <c r="CL21" s="388"/>
      <c r="CM21" s="388"/>
      <c r="CN21" s="388"/>
      <c r="CO21" s="388"/>
      <c r="CP21" s="388"/>
      <c r="CQ21" s="388"/>
      <c r="CR21" s="388"/>
      <c r="CS21" s="388"/>
      <c r="CT21" s="387"/>
      <c r="CU21" s="387"/>
      <c r="CV21" s="387"/>
      <c r="CW21" s="387"/>
      <c r="CX21" s="387"/>
      <c r="CY21" s="387"/>
      <c r="CZ21" s="387"/>
      <c r="DA21" s="388"/>
      <c r="DB21" s="387"/>
      <c r="DC21" s="387"/>
      <c r="DD21" s="388"/>
      <c r="DE21" s="388"/>
      <c r="DF21" s="388"/>
      <c r="DG21" s="388"/>
      <c r="DH21" s="388"/>
      <c r="DI21" s="388"/>
      <c r="DJ21" s="388"/>
      <c r="DK21" s="388"/>
      <c r="DL21" s="388"/>
      <c r="DM21" s="388"/>
      <c r="DN21" s="388"/>
      <c r="DO21" s="388"/>
      <c r="DP21" s="388"/>
      <c r="DQ21" s="388"/>
      <c r="DR21" s="388"/>
      <c r="DS21" s="388"/>
      <c r="DT21" s="388"/>
      <c r="DU21" s="388"/>
      <c r="DV21" s="388"/>
      <c r="DW21" s="388"/>
      <c r="DX21" s="388"/>
      <c r="DY21" s="388"/>
      <c r="DZ21" s="388"/>
      <c r="EA21" s="388"/>
      <c r="EB21" s="388"/>
      <c r="EC21" s="388"/>
      <c r="ED21" s="388"/>
      <c r="EE21" s="388"/>
      <c r="EF21" s="388"/>
      <c r="EG21" s="388"/>
      <c r="EH21" s="388"/>
      <c r="EI21" s="388"/>
      <c r="EJ21" s="388"/>
      <c r="EK21" s="388"/>
      <c r="EL21" s="388"/>
      <c r="EM21" s="388"/>
      <c r="EN21" s="388"/>
      <c r="EO21" s="388"/>
      <c r="EP21" s="388"/>
      <c r="EQ21" s="388"/>
      <c r="ER21" s="388"/>
      <c r="ES21" s="388"/>
      <c r="ET21" s="298"/>
    </row>
    <row r="22" spans="1:150" s="115" customFormat="1" ht="41.45" customHeight="1">
      <c r="A22" s="162"/>
      <c r="B22" s="117">
        <v>12</v>
      </c>
      <c r="C22" s="118" t="s">
        <v>281</v>
      </c>
      <c r="D22" s="153">
        <v>186</v>
      </c>
      <c r="E22" s="147"/>
      <c r="F22" s="147"/>
      <c r="G22" s="147"/>
      <c r="H22" s="185"/>
      <c r="I22" s="147"/>
      <c r="J22" s="147"/>
      <c r="K22" s="147"/>
      <c r="L22" s="185"/>
      <c r="M22" s="185"/>
      <c r="N22" s="185"/>
      <c r="O22" s="185"/>
      <c r="P22" s="185"/>
      <c r="Q22" s="147"/>
      <c r="R22" s="185"/>
      <c r="S22" s="185"/>
      <c r="T22" s="257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7"/>
      <c r="AK22" s="185"/>
      <c r="AL22" s="185"/>
      <c r="AM22" s="185"/>
      <c r="AN22" s="185"/>
      <c r="AO22" s="185"/>
      <c r="AP22" s="185"/>
      <c r="AQ22" s="185"/>
      <c r="AR22" s="147"/>
      <c r="AS22" s="147"/>
      <c r="AT22" s="147"/>
      <c r="AU22" s="147"/>
      <c r="AV22" s="147"/>
      <c r="AW22" s="147"/>
      <c r="AX22" s="185"/>
      <c r="AY22" s="185"/>
      <c r="AZ22" s="185"/>
      <c r="BA22" s="185"/>
      <c r="BB22" s="185"/>
      <c r="BC22" s="185"/>
      <c r="BD22" s="185"/>
      <c r="BE22" s="185"/>
      <c r="BF22" s="185"/>
      <c r="BG22" s="147"/>
      <c r="BH22" s="147"/>
      <c r="BI22" s="185"/>
      <c r="BJ22" s="185"/>
      <c r="BK22" s="147"/>
      <c r="BL22" s="185"/>
      <c r="BM22" s="185"/>
      <c r="BN22" s="147"/>
      <c r="BO22" s="185"/>
      <c r="BP22" s="147"/>
      <c r="BQ22" s="185"/>
      <c r="BR22" s="185"/>
      <c r="BS22" s="185"/>
      <c r="BT22" s="185"/>
      <c r="BU22" s="185"/>
      <c r="BV22" s="185"/>
      <c r="BW22" s="185"/>
      <c r="BX22" s="185"/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85"/>
      <c r="DC22" s="389"/>
      <c r="DD22" s="185"/>
      <c r="DE22" s="185"/>
      <c r="DF22" s="185"/>
      <c r="DG22" s="185"/>
      <c r="DH22" s="185"/>
      <c r="DI22" s="185"/>
      <c r="DJ22" s="185"/>
      <c r="DK22" s="185"/>
      <c r="DL22" s="147"/>
      <c r="DM22" s="147"/>
      <c r="DN22" s="434"/>
      <c r="DO22" s="435"/>
      <c r="DP22" s="185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  <c r="EK22" s="147"/>
      <c r="EL22" s="147"/>
      <c r="EM22" s="147"/>
      <c r="EN22" s="147"/>
      <c r="EO22" s="147"/>
      <c r="EP22" s="147"/>
      <c r="EQ22" s="147"/>
      <c r="ER22" s="147"/>
      <c r="ES22" s="147"/>
      <c r="ET22" s="394"/>
    </row>
    <row r="23" spans="1:150" s="162" customFormat="1" ht="29.45" customHeight="1">
      <c r="B23" s="165"/>
      <c r="C23" s="250" t="s">
        <v>383</v>
      </c>
      <c r="D23" s="153"/>
      <c r="E23" s="147"/>
      <c r="F23" s="147"/>
      <c r="G23" s="147"/>
      <c r="H23" s="185"/>
      <c r="I23" s="147"/>
      <c r="J23" s="147"/>
      <c r="K23" s="147"/>
      <c r="L23" s="185"/>
      <c r="M23" s="185"/>
      <c r="N23" s="185"/>
      <c r="O23" s="185"/>
      <c r="P23" s="185"/>
      <c r="Q23" s="147"/>
      <c r="R23" s="185"/>
      <c r="S23" s="185"/>
      <c r="T23" s="257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7"/>
      <c r="AK23" s="185"/>
      <c r="AL23" s="185"/>
      <c r="AM23" s="185"/>
      <c r="AN23" s="185"/>
      <c r="AO23" s="185"/>
      <c r="AP23" s="185"/>
      <c r="AQ23" s="185"/>
      <c r="AR23" s="147"/>
      <c r="AS23" s="147"/>
      <c r="AT23" s="147"/>
      <c r="AU23" s="147"/>
      <c r="AV23" s="147"/>
      <c r="AW23" s="147"/>
      <c r="AX23" s="185"/>
      <c r="AY23" s="185"/>
      <c r="AZ23" s="185"/>
      <c r="BA23" s="185"/>
      <c r="BB23" s="185"/>
      <c r="BC23" s="185"/>
      <c r="BD23" s="185"/>
      <c r="BE23" s="185"/>
      <c r="BF23" s="185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85"/>
      <c r="BR23" s="185"/>
      <c r="BS23" s="185"/>
      <c r="BT23" s="185"/>
      <c r="BU23" s="185"/>
      <c r="BV23" s="185"/>
      <c r="BW23" s="185"/>
      <c r="BX23" s="185"/>
      <c r="BY23" s="185"/>
      <c r="BZ23" s="185"/>
      <c r="CA23" s="185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85"/>
      <c r="DC23" s="389"/>
      <c r="DD23" s="185"/>
      <c r="DE23" s="185"/>
      <c r="DF23" s="185"/>
      <c r="DG23" s="185"/>
      <c r="DH23" s="185"/>
      <c r="DI23" s="185"/>
      <c r="DJ23" s="185"/>
      <c r="DK23" s="185"/>
      <c r="DL23" s="185"/>
      <c r="DM23" s="185"/>
      <c r="DN23" s="436"/>
      <c r="DO23" s="436"/>
      <c r="DP23" s="436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  <c r="EK23" s="147"/>
      <c r="EL23" s="147"/>
      <c r="EM23" s="147"/>
      <c r="EN23" s="147"/>
      <c r="EO23" s="147"/>
      <c r="EP23" s="147"/>
      <c r="EQ23" s="147"/>
      <c r="ER23" s="147"/>
      <c r="ES23" s="147"/>
      <c r="ET23" s="394"/>
    </row>
    <row r="24" spans="1:150" s="123" customFormat="1" ht="57" customHeight="1">
      <c r="B24" s="160">
        <v>13</v>
      </c>
      <c r="C24" s="161" t="s">
        <v>110</v>
      </c>
      <c r="D24" s="189">
        <v>481</v>
      </c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1"/>
      <c r="S24" s="361"/>
      <c r="T24" s="258"/>
      <c r="U24" s="361"/>
      <c r="V24" s="361"/>
      <c r="W24" s="361"/>
      <c r="X24" s="361"/>
      <c r="Y24" s="361"/>
      <c r="Z24" s="361"/>
      <c r="AA24" s="361"/>
      <c r="AB24" s="361"/>
      <c r="AC24" s="361"/>
      <c r="AD24" s="361"/>
      <c r="AE24" s="361"/>
      <c r="AF24" s="361"/>
      <c r="AG24" s="361"/>
      <c r="AH24" s="361"/>
      <c r="AI24" s="361"/>
      <c r="AJ24" s="361"/>
      <c r="AK24" s="361"/>
      <c r="AL24" s="361"/>
      <c r="AM24" s="361"/>
      <c r="AN24" s="361"/>
      <c r="AO24" s="361"/>
      <c r="AP24" s="361"/>
      <c r="AQ24" s="361"/>
      <c r="AR24" s="361"/>
      <c r="AS24" s="361"/>
      <c r="AT24" s="361"/>
      <c r="AU24" s="361"/>
      <c r="AV24" s="361"/>
      <c r="AW24" s="361"/>
      <c r="AX24" s="361"/>
      <c r="AY24" s="361"/>
      <c r="AZ24" s="431"/>
      <c r="BA24" s="361"/>
      <c r="BB24" s="361"/>
      <c r="BC24" s="361"/>
      <c r="BD24" s="361"/>
      <c r="BE24" s="361"/>
      <c r="BF24" s="361"/>
      <c r="BG24" s="361"/>
      <c r="BH24" s="361"/>
      <c r="BI24" s="361"/>
      <c r="BJ24" s="361"/>
      <c r="BK24" s="361"/>
      <c r="BL24" s="361"/>
      <c r="BM24" s="361"/>
      <c r="BN24" s="361"/>
      <c r="BO24" s="361"/>
      <c r="BP24" s="361"/>
      <c r="BQ24" s="361"/>
      <c r="BR24" s="361"/>
      <c r="BS24" s="361"/>
      <c r="BT24" s="361"/>
      <c r="BU24" s="361"/>
      <c r="BV24" s="361"/>
      <c r="BW24" s="361"/>
      <c r="BX24" s="361"/>
      <c r="BY24" s="361"/>
      <c r="BZ24" s="361"/>
      <c r="CA24" s="361"/>
      <c r="CB24" s="361"/>
      <c r="CC24" s="361"/>
      <c r="CD24" s="361"/>
      <c r="CE24" s="361"/>
      <c r="CF24" s="361"/>
      <c r="CG24" s="361"/>
      <c r="CH24" s="361"/>
      <c r="CI24" s="361"/>
      <c r="CJ24" s="361"/>
      <c r="CK24" s="361"/>
      <c r="CL24" s="361"/>
      <c r="CM24" s="361"/>
      <c r="CN24" s="361"/>
      <c r="CO24" s="361"/>
      <c r="CP24" s="361"/>
      <c r="CQ24" s="361"/>
      <c r="CR24" s="361"/>
      <c r="CS24" s="361"/>
      <c r="CT24" s="361"/>
      <c r="CU24" s="361"/>
      <c r="CV24" s="361"/>
      <c r="CW24" s="361"/>
      <c r="CX24" s="361"/>
      <c r="CY24" s="361"/>
      <c r="CZ24" s="361"/>
      <c r="DA24" s="361"/>
      <c r="DB24" s="361"/>
      <c r="DC24" s="389"/>
      <c r="DD24" s="361"/>
      <c r="DE24" s="361"/>
      <c r="DF24" s="361"/>
      <c r="DG24" s="361"/>
      <c r="DH24" s="361"/>
      <c r="DI24" s="361"/>
      <c r="DJ24" s="361"/>
      <c r="DK24" s="361"/>
      <c r="DL24" s="361"/>
      <c r="DM24" s="361"/>
      <c r="DN24" s="179"/>
      <c r="DO24" s="177"/>
      <c r="DP24" s="361"/>
      <c r="DQ24" s="361"/>
      <c r="DR24" s="361"/>
      <c r="DS24" s="361"/>
      <c r="DT24" s="361"/>
      <c r="DU24" s="361"/>
      <c r="DV24" s="361"/>
      <c r="DW24" s="361"/>
      <c r="DX24" s="361"/>
      <c r="DY24" s="361"/>
      <c r="DZ24" s="361"/>
      <c r="EA24" s="361"/>
      <c r="EB24" s="361"/>
      <c r="EC24" s="361"/>
      <c r="ED24" s="361"/>
      <c r="EE24" s="361"/>
      <c r="EF24" s="361"/>
      <c r="EG24" s="361"/>
      <c r="EH24" s="361"/>
      <c r="EI24" s="361"/>
      <c r="EJ24" s="361"/>
      <c r="EK24" s="162"/>
      <c r="EL24" s="361"/>
      <c r="EM24" s="361"/>
      <c r="EN24" s="361"/>
      <c r="EO24" s="361"/>
      <c r="EP24" s="361"/>
      <c r="EQ24" s="361"/>
      <c r="ER24" s="361"/>
      <c r="ES24" s="361"/>
      <c r="ET24" s="177"/>
    </row>
    <row r="25" spans="1:150" s="115" customFormat="1" ht="75.599999999999994" customHeight="1">
      <c r="A25" s="162"/>
      <c r="B25" s="122">
        <v>14</v>
      </c>
      <c r="C25" s="118" t="s">
        <v>107</v>
      </c>
      <c r="D25" s="153">
        <v>309</v>
      </c>
      <c r="E25" s="361"/>
      <c r="F25" s="361"/>
      <c r="G25" s="361"/>
      <c r="H25" s="177"/>
      <c r="I25" s="361"/>
      <c r="J25" s="361"/>
      <c r="K25" s="361"/>
      <c r="L25" s="177"/>
      <c r="M25" s="177"/>
      <c r="N25" s="177"/>
      <c r="O25" s="177"/>
      <c r="P25" s="177"/>
      <c r="Q25" s="361"/>
      <c r="R25" s="177"/>
      <c r="S25" s="177"/>
      <c r="T25" s="258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87"/>
      <c r="AK25" s="177"/>
      <c r="AL25" s="177"/>
      <c r="AM25" s="177"/>
      <c r="AN25" s="177"/>
      <c r="AO25" s="177"/>
      <c r="AP25" s="177"/>
      <c r="AQ25" s="177"/>
      <c r="AR25" s="361"/>
      <c r="AS25" s="361"/>
      <c r="AT25" s="366"/>
      <c r="AU25" s="361"/>
      <c r="AV25" s="361"/>
      <c r="AW25" s="361"/>
      <c r="AX25" s="177"/>
      <c r="AY25" s="177"/>
      <c r="AZ25" s="177"/>
      <c r="BA25" s="177"/>
      <c r="BB25" s="177"/>
      <c r="BC25" s="177"/>
      <c r="BD25" s="177"/>
      <c r="BE25" s="177"/>
      <c r="BF25" s="361"/>
      <c r="BG25" s="361"/>
      <c r="BH25" s="361"/>
      <c r="BI25" s="177"/>
      <c r="BJ25" s="361"/>
      <c r="BK25" s="361"/>
      <c r="BL25" s="177"/>
      <c r="BM25" s="361"/>
      <c r="BN25" s="361"/>
      <c r="BO25" s="177"/>
      <c r="BP25" s="361"/>
      <c r="BQ25" s="361"/>
      <c r="BR25" s="361"/>
      <c r="BS25" s="361"/>
      <c r="BT25" s="361"/>
      <c r="BU25" s="366"/>
      <c r="BV25" s="361"/>
      <c r="BW25" s="361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361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389"/>
      <c r="DD25" s="177"/>
      <c r="DE25" s="177"/>
      <c r="DF25" s="177"/>
      <c r="DG25" s="177"/>
      <c r="DH25" s="177"/>
      <c r="DI25" s="177"/>
      <c r="DJ25" s="177"/>
      <c r="DK25" s="213"/>
      <c r="DL25" s="213"/>
      <c r="DM25" s="213"/>
      <c r="DN25" s="288"/>
      <c r="DO25" s="396"/>
      <c r="DP25" s="397"/>
      <c r="DQ25" s="366"/>
      <c r="DR25" s="191"/>
      <c r="DS25" s="366"/>
      <c r="DT25" s="191"/>
      <c r="DU25" s="191"/>
      <c r="DV25" s="191"/>
      <c r="DW25" s="191"/>
      <c r="DX25" s="191"/>
      <c r="DY25" s="191"/>
      <c r="DZ25" s="191"/>
      <c r="EA25" s="191"/>
      <c r="EB25" s="191"/>
      <c r="EC25" s="191"/>
      <c r="ED25" s="191"/>
      <c r="EE25" s="191"/>
      <c r="EF25" s="191"/>
      <c r="EG25" s="191"/>
      <c r="EH25" s="191"/>
      <c r="EI25" s="191"/>
      <c r="EJ25" s="191"/>
      <c r="EK25" s="191"/>
      <c r="EL25" s="191"/>
      <c r="EM25" s="191"/>
      <c r="EN25" s="191"/>
      <c r="EO25" s="191"/>
      <c r="EP25" s="191"/>
      <c r="EQ25" s="191"/>
      <c r="ER25" s="191"/>
      <c r="ES25" s="191"/>
      <c r="ET25" s="297"/>
    </row>
    <row r="26" spans="1:150" s="123" customFormat="1" ht="42" customHeight="1">
      <c r="A26" s="123">
        <v>1</v>
      </c>
      <c r="B26" s="160">
        <v>15</v>
      </c>
      <c r="C26" s="164" t="s">
        <v>108</v>
      </c>
      <c r="D26" s="153">
        <v>262</v>
      </c>
      <c r="E26" s="175"/>
      <c r="F26" s="418"/>
      <c r="G26" s="418"/>
      <c r="H26" s="418"/>
      <c r="I26" s="366"/>
      <c r="J26" s="418"/>
      <c r="K26" s="418"/>
      <c r="L26" s="418"/>
      <c r="M26" s="418"/>
      <c r="N26" s="418"/>
      <c r="O26" s="418"/>
      <c r="P26" s="418"/>
      <c r="Q26" s="366"/>
      <c r="R26" s="418"/>
      <c r="S26" s="418"/>
      <c r="T26" s="197"/>
      <c r="U26" s="418"/>
      <c r="V26" s="418"/>
      <c r="W26" s="418"/>
      <c r="X26" s="418"/>
      <c r="Y26" s="418"/>
      <c r="Z26" s="418"/>
      <c r="AA26" s="418"/>
      <c r="AB26" s="418"/>
      <c r="AC26" s="418"/>
      <c r="AD26" s="418"/>
      <c r="AE26" s="418"/>
      <c r="AF26" s="418"/>
      <c r="AG26" s="418"/>
      <c r="AH26" s="418"/>
      <c r="AI26" s="418"/>
      <c r="AJ26" s="418"/>
      <c r="AK26" s="418"/>
      <c r="AL26" s="418"/>
      <c r="AM26" s="418"/>
      <c r="AN26" s="418"/>
      <c r="AO26" s="418"/>
      <c r="AP26" s="418"/>
      <c r="AQ26" s="418"/>
      <c r="AR26" s="418"/>
      <c r="AS26" s="418"/>
      <c r="AT26" s="366"/>
      <c r="AU26" s="147"/>
      <c r="AV26" s="147"/>
      <c r="AW26" s="147"/>
      <c r="AX26" s="418"/>
      <c r="AY26" s="418"/>
      <c r="AZ26" s="418"/>
      <c r="BA26" s="418"/>
      <c r="BB26" s="418"/>
      <c r="BC26" s="418"/>
      <c r="BD26" s="418"/>
      <c r="BE26" s="418"/>
      <c r="BF26" s="418"/>
      <c r="BG26" s="147"/>
      <c r="BH26" s="418"/>
      <c r="BI26" s="418"/>
      <c r="BJ26" s="418"/>
      <c r="BK26" s="418"/>
      <c r="BL26" s="418"/>
      <c r="BM26" s="418"/>
      <c r="BN26" s="418"/>
      <c r="BO26" s="418"/>
      <c r="BP26" s="418"/>
      <c r="BQ26" s="418"/>
      <c r="BR26" s="418"/>
      <c r="BS26" s="418"/>
      <c r="BT26" s="418"/>
      <c r="BU26" s="366"/>
      <c r="BV26" s="366"/>
      <c r="BW26" s="366"/>
      <c r="BX26" s="366"/>
      <c r="BY26" s="366"/>
      <c r="BZ26" s="366"/>
      <c r="CA26" s="366"/>
      <c r="CB26" s="207"/>
      <c r="CC26" s="419"/>
      <c r="CD26" s="419"/>
      <c r="CE26" s="419"/>
      <c r="CF26" s="419"/>
      <c r="CG26" s="419"/>
      <c r="CH26" s="419"/>
      <c r="CI26" s="419"/>
      <c r="CJ26" s="419"/>
      <c r="CK26" s="419"/>
      <c r="CL26" s="418"/>
      <c r="CM26" s="418"/>
      <c r="CN26" s="418"/>
      <c r="CO26" s="418"/>
      <c r="CP26" s="418"/>
      <c r="CQ26" s="418"/>
      <c r="CR26" s="418"/>
      <c r="CS26" s="418"/>
      <c r="CT26" s="366"/>
      <c r="CU26" s="366"/>
      <c r="CV26" s="366"/>
      <c r="CW26" s="366"/>
      <c r="CX26" s="366"/>
      <c r="CY26" s="366"/>
      <c r="CZ26" s="366"/>
      <c r="DA26" s="418"/>
      <c r="DB26" s="366"/>
      <c r="DC26" s="389"/>
      <c r="DD26" s="418"/>
      <c r="DE26" s="418"/>
      <c r="DF26" s="418"/>
      <c r="DG26" s="418"/>
      <c r="DH26" s="418"/>
      <c r="DI26" s="418"/>
      <c r="DJ26" s="418"/>
      <c r="DK26" s="418"/>
      <c r="DL26" s="418"/>
      <c r="DM26" s="418"/>
      <c r="DN26" s="267"/>
      <c r="DO26" s="171"/>
      <c r="DP26" s="420"/>
      <c r="DQ26" s="418"/>
      <c r="DR26" s="418"/>
      <c r="DS26" s="418"/>
      <c r="DT26" s="418"/>
      <c r="DU26" s="418"/>
      <c r="DV26" s="418"/>
      <c r="DW26" s="418"/>
      <c r="DX26" s="418"/>
      <c r="DY26" s="418"/>
      <c r="DZ26" s="418"/>
      <c r="EA26" s="418"/>
      <c r="EB26" s="418"/>
      <c r="EC26" s="418"/>
      <c r="ED26" s="418"/>
      <c r="EE26" s="418"/>
      <c r="EF26" s="418"/>
      <c r="EG26" s="418"/>
      <c r="EH26" s="418"/>
      <c r="EI26" s="418"/>
      <c r="EJ26" s="418"/>
      <c r="EK26" s="421"/>
      <c r="EL26" s="366"/>
      <c r="EM26" s="366"/>
      <c r="EN26" s="366"/>
      <c r="EO26" s="366"/>
      <c r="EP26" s="366"/>
      <c r="EQ26" s="366"/>
      <c r="ER26" s="366"/>
      <c r="ES26" s="366"/>
      <c r="ET26" s="366"/>
    </row>
    <row r="27" spans="1:150" s="162" customFormat="1" ht="66.599999999999994" customHeight="1">
      <c r="A27" s="162">
        <v>2</v>
      </c>
      <c r="B27" s="211">
        <v>16</v>
      </c>
      <c r="C27" s="164" t="s">
        <v>109</v>
      </c>
      <c r="D27" s="153">
        <v>51</v>
      </c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58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187"/>
      <c r="AK27" s="263"/>
      <c r="AL27" s="263"/>
      <c r="AM27" s="263"/>
      <c r="AN27" s="263"/>
      <c r="AO27" s="263"/>
      <c r="AP27" s="263"/>
      <c r="AQ27" s="263"/>
      <c r="AR27" s="263"/>
      <c r="AS27" s="263"/>
      <c r="AT27" s="311"/>
      <c r="AU27" s="263"/>
      <c r="AV27" s="263"/>
      <c r="AW27" s="263"/>
      <c r="AX27" s="263"/>
      <c r="AY27" s="263"/>
      <c r="AZ27" s="178"/>
      <c r="BA27" s="353"/>
      <c r="BB27" s="263"/>
      <c r="BC27" s="263"/>
      <c r="BD27" s="353"/>
      <c r="BE27" s="263"/>
      <c r="BF27" s="263"/>
      <c r="BG27" s="263"/>
      <c r="BH27" s="263"/>
      <c r="BI27" s="263"/>
      <c r="BJ27" s="263"/>
      <c r="BK27" s="263"/>
      <c r="BL27" s="263"/>
      <c r="BM27" s="263"/>
      <c r="BN27" s="263"/>
      <c r="BO27" s="263"/>
      <c r="BP27" s="263"/>
      <c r="BQ27" s="361"/>
      <c r="BR27" s="361"/>
      <c r="BS27" s="361"/>
      <c r="BT27" s="361"/>
      <c r="BU27" s="361"/>
      <c r="BV27" s="263"/>
      <c r="BW27" s="263"/>
      <c r="BX27" s="263"/>
      <c r="BY27" s="263"/>
      <c r="BZ27" s="177"/>
      <c r="CA27" s="177"/>
      <c r="CB27" s="177"/>
      <c r="CC27" s="263"/>
      <c r="CD27" s="263"/>
      <c r="CE27" s="263"/>
      <c r="CF27" s="263"/>
      <c r="CG27" s="263"/>
      <c r="CH27" s="263"/>
      <c r="CI27" s="263"/>
      <c r="CJ27" s="265"/>
      <c r="CK27" s="263"/>
      <c r="CL27" s="263"/>
      <c r="CM27" s="263"/>
      <c r="CN27" s="263"/>
      <c r="CO27" s="263"/>
      <c r="CP27" s="263"/>
      <c r="CQ27" s="263"/>
      <c r="CR27" s="263"/>
      <c r="CS27" s="263"/>
      <c r="CT27" s="313"/>
      <c r="CU27" s="313"/>
      <c r="CV27" s="313"/>
      <c r="CW27" s="313"/>
      <c r="CX27" s="313"/>
      <c r="CY27" s="313"/>
      <c r="CZ27" s="313"/>
      <c r="DA27" s="263"/>
      <c r="DB27" s="361"/>
      <c r="DC27" s="389"/>
      <c r="DD27" s="263"/>
      <c r="DE27" s="263"/>
      <c r="DF27" s="263"/>
      <c r="DG27" s="263"/>
      <c r="DH27" s="263"/>
      <c r="DI27" s="263"/>
      <c r="DJ27" s="263"/>
      <c r="DK27" s="263"/>
      <c r="DL27" s="215"/>
      <c r="DM27" s="215"/>
      <c r="DN27" s="198"/>
      <c r="DO27" s="215"/>
      <c r="DP27" s="215"/>
      <c r="DQ27" s="264"/>
      <c r="DR27" s="263"/>
      <c r="DS27" s="264"/>
      <c r="DT27" s="263"/>
      <c r="DU27" s="263"/>
      <c r="DV27" s="263"/>
      <c r="DW27" s="263"/>
      <c r="DX27" s="263"/>
      <c r="DY27" s="263"/>
      <c r="DZ27" s="263"/>
      <c r="EA27" s="263"/>
      <c r="EB27" s="263"/>
      <c r="EC27" s="263"/>
      <c r="ED27" s="263"/>
      <c r="EE27" s="263"/>
      <c r="EF27" s="263"/>
      <c r="EG27" s="263"/>
      <c r="EH27" s="263"/>
      <c r="EI27" s="263"/>
      <c r="EJ27" s="263"/>
      <c r="EK27" s="307"/>
      <c r="EL27" s="313"/>
      <c r="EM27" s="313"/>
      <c r="EN27" s="313"/>
      <c r="EO27" s="313"/>
      <c r="EP27" s="313"/>
      <c r="EQ27" s="313"/>
      <c r="ER27" s="313"/>
      <c r="ES27" s="313"/>
      <c r="ET27" s="296"/>
    </row>
    <row r="28" spans="1:150" s="58" customFormat="1" ht="59.45" customHeight="1">
      <c r="A28" s="123">
        <v>3</v>
      </c>
      <c r="B28" s="106">
        <v>17</v>
      </c>
      <c r="C28" s="60" t="s">
        <v>111</v>
      </c>
      <c r="D28" s="153">
        <v>241</v>
      </c>
      <c r="E28" s="361"/>
      <c r="F28" s="361"/>
      <c r="G28" s="361"/>
      <c r="H28" s="177"/>
      <c r="I28" s="361"/>
      <c r="J28" s="361"/>
      <c r="K28" s="361"/>
      <c r="L28" s="177"/>
      <c r="M28" s="177"/>
      <c r="N28" s="177"/>
      <c r="O28" s="177"/>
      <c r="P28" s="177"/>
      <c r="Q28" s="361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227"/>
      <c r="AK28" s="177"/>
      <c r="AL28" s="177"/>
      <c r="AM28" s="177"/>
      <c r="AN28" s="177"/>
      <c r="AO28" s="177"/>
      <c r="AP28" s="177"/>
      <c r="AQ28" s="177"/>
      <c r="AR28" s="361"/>
      <c r="AS28" s="361"/>
      <c r="AT28" s="361"/>
      <c r="AU28" s="361"/>
      <c r="AV28" s="361"/>
      <c r="AW28" s="361"/>
      <c r="AX28" s="361"/>
      <c r="AY28" s="361"/>
      <c r="AZ28" s="361"/>
      <c r="BA28" s="177"/>
      <c r="BB28" s="177"/>
      <c r="BC28" s="177"/>
      <c r="BD28" s="177"/>
      <c r="BE28" s="177"/>
      <c r="BF28" s="177"/>
      <c r="BG28" s="361"/>
      <c r="BH28" s="361"/>
      <c r="BI28" s="177"/>
      <c r="BJ28" s="177"/>
      <c r="BK28" s="361"/>
      <c r="BL28" s="177"/>
      <c r="BM28" s="177"/>
      <c r="BN28" s="361"/>
      <c r="BO28" s="177"/>
      <c r="BP28" s="361"/>
      <c r="BQ28" s="255"/>
      <c r="BR28" s="177"/>
      <c r="BS28" s="177"/>
      <c r="BT28" s="177"/>
      <c r="BU28" s="361"/>
      <c r="BV28" s="361"/>
      <c r="BW28" s="361"/>
      <c r="BX28" s="361"/>
      <c r="BY28" s="361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361"/>
      <c r="CP28" s="361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389"/>
      <c r="DD28" s="177"/>
      <c r="DE28" s="177"/>
      <c r="DF28" s="177"/>
      <c r="DG28" s="177"/>
      <c r="DH28" s="177"/>
      <c r="DI28" s="177"/>
      <c r="DJ28" s="177"/>
      <c r="DK28" s="177"/>
      <c r="DL28" s="177"/>
      <c r="DM28" s="177"/>
      <c r="DN28" s="193"/>
      <c r="DO28" s="395"/>
      <c r="DP28" s="177"/>
      <c r="DQ28" s="361"/>
      <c r="DR28" s="177"/>
      <c r="DS28" s="361"/>
      <c r="DT28" s="177"/>
      <c r="DU28" s="177"/>
      <c r="DV28" s="177"/>
      <c r="DW28" s="177"/>
      <c r="DX28" s="177"/>
      <c r="DY28" s="177"/>
      <c r="DZ28" s="199"/>
      <c r="EA28" s="177"/>
      <c r="EB28" s="177"/>
      <c r="EC28" s="177"/>
      <c r="ED28" s="177"/>
      <c r="EE28" s="177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7"/>
      <c r="ER28" s="177"/>
      <c r="ES28" s="177"/>
      <c r="ET28" s="296"/>
    </row>
    <row r="29" spans="1:150" s="123" customFormat="1" ht="69" customHeight="1">
      <c r="A29" s="162">
        <v>4</v>
      </c>
      <c r="B29" s="126">
        <v>18</v>
      </c>
      <c r="C29" s="127" t="s">
        <v>112</v>
      </c>
      <c r="D29" s="153">
        <v>75</v>
      </c>
      <c r="E29" s="361"/>
      <c r="F29" s="213"/>
      <c r="G29" s="213"/>
      <c r="H29" s="261"/>
      <c r="I29" s="361"/>
      <c r="J29" s="213"/>
      <c r="K29" s="213"/>
      <c r="L29" s="261"/>
      <c r="M29" s="261"/>
      <c r="N29" s="261"/>
      <c r="O29" s="261"/>
      <c r="P29" s="261"/>
      <c r="Q29" s="361"/>
      <c r="R29" s="261"/>
      <c r="S29" s="261"/>
      <c r="T29" s="258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187"/>
      <c r="AK29" s="261"/>
      <c r="AL29" s="261"/>
      <c r="AM29" s="261"/>
      <c r="AN29" s="261"/>
      <c r="AO29" s="261"/>
      <c r="AP29" s="261"/>
      <c r="AQ29" s="261"/>
      <c r="AR29" s="213"/>
      <c r="AS29" s="213"/>
      <c r="AT29" s="366"/>
      <c r="AU29" s="361"/>
      <c r="AV29" s="361"/>
      <c r="AW29" s="361"/>
      <c r="AX29" s="261"/>
      <c r="AY29" s="261"/>
      <c r="AZ29" s="261"/>
      <c r="BA29" s="261"/>
      <c r="BB29" s="261"/>
      <c r="BC29" s="261"/>
      <c r="BD29" s="261"/>
      <c r="BE29" s="261"/>
      <c r="BF29" s="261"/>
      <c r="BG29" s="361"/>
      <c r="BH29" s="213"/>
      <c r="BI29" s="261"/>
      <c r="BJ29" s="261"/>
      <c r="BK29" s="213"/>
      <c r="BL29" s="261"/>
      <c r="BM29" s="261"/>
      <c r="BN29" s="213"/>
      <c r="BO29" s="261"/>
      <c r="BP29" s="213"/>
      <c r="BQ29" s="294"/>
      <c r="BR29" s="261"/>
      <c r="BS29" s="261"/>
      <c r="BT29" s="261"/>
      <c r="BU29" s="361"/>
      <c r="BV29" s="261"/>
      <c r="BW29" s="261"/>
      <c r="BX29" s="261"/>
      <c r="BY29" s="261"/>
      <c r="BZ29" s="261"/>
      <c r="CA29" s="261"/>
      <c r="CB29" s="261"/>
      <c r="CC29" s="261"/>
      <c r="CD29" s="261"/>
      <c r="CE29" s="261"/>
      <c r="CF29" s="261"/>
      <c r="CG29" s="261"/>
      <c r="CH29" s="261"/>
      <c r="CI29" s="261"/>
      <c r="CJ29" s="213"/>
      <c r="CK29" s="213"/>
      <c r="CL29" s="213"/>
      <c r="CM29" s="213"/>
      <c r="CN29" s="213"/>
      <c r="CO29" s="213"/>
      <c r="CP29" s="261"/>
      <c r="CQ29" s="261"/>
      <c r="CR29" s="261"/>
      <c r="CS29" s="261"/>
      <c r="CT29" s="261"/>
      <c r="CU29" s="261"/>
      <c r="CV29" s="261"/>
      <c r="CW29" s="261"/>
      <c r="CX29" s="261"/>
      <c r="CY29" s="261"/>
      <c r="CZ29" s="261"/>
      <c r="DA29" s="261"/>
      <c r="DB29" s="261"/>
      <c r="DC29" s="389"/>
      <c r="DD29" s="261"/>
      <c r="DE29" s="261"/>
      <c r="DF29" s="261"/>
      <c r="DG29" s="261"/>
      <c r="DH29" s="261"/>
      <c r="DI29" s="261"/>
      <c r="DJ29" s="261"/>
      <c r="DK29" s="261"/>
      <c r="DL29" s="261"/>
      <c r="DM29" s="261"/>
      <c r="DN29" s="196"/>
      <c r="DO29" s="213"/>
      <c r="DP29" s="261"/>
      <c r="DQ29" s="366"/>
      <c r="DR29" s="261"/>
      <c r="DS29" s="366"/>
      <c r="DT29" s="261"/>
      <c r="DU29" s="261"/>
      <c r="DV29" s="261"/>
      <c r="DW29" s="261"/>
      <c r="DX29" s="261"/>
      <c r="DY29" s="261"/>
      <c r="DZ29" s="261"/>
      <c r="EA29" s="261"/>
      <c r="EB29" s="261"/>
      <c r="EC29" s="261"/>
      <c r="ED29" s="261"/>
      <c r="EE29" s="261"/>
      <c r="EF29" s="261"/>
      <c r="EG29" s="261"/>
      <c r="EH29" s="261"/>
      <c r="EI29" s="261"/>
      <c r="EJ29" s="261"/>
      <c r="EK29" s="261"/>
      <c r="EL29" s="261"/>
      <c r="EM29" s="261"/>
      <c r="EN29" s="261"/>
      <c r="EO29" s="261"/>
      <c r="EP29" s="261"/>
      <c r="EQ29" s="261"/>
      <c r="ER29" s="261"/>
      <c r="ES29" s="261"/>
      <c r="ET29" s="296"/>
    </row>
    <row r="30" spans="1:150" s="123" customFormat="1" ht="58.15" customHeight="1">
      <c r="A30" s="123">
        <v>5</v>
      </c>
      <c r="B30" s="139">
        <v>19</v>
      </c>
      <c r="C30" s="164" t="s">
        <v>113</v>
      </c>
      <c r="D30" s="153">
        <v>51</v>
      </c>
      <c r="E30" s="361"/>
      <c r="F30" s="361"/>
      <c r="G30" s="361"/>
      <c r="H30" s="177"/>
      <c r="I30" s="361"/>
      <c r="J30" s="361"/>
      <c r="K30" s="361"/>
      <c r="L30" s="177"/>
      <c r="M30" s="177"/>
      <c r="N30" s="177"/>
      <c r="O30" s="177"/>
      <c r="P30" s="177"/>
      <c r="Q30" s="361"/>
      <c r="R30" s="177"/>
      <c r="S30" s="177"/>
      <c r="T30" s="258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305"/>
      <c r="AK30" s="177"/>
      <c r="AL30" s="177"/>
      <c r="AM30" s="177"/>
      <c r="AN30" s="177"/>
      <c r="AO30" s="177"/>
      <c r="AP30" s="177"/>
      <c r="AQ30" s="177"/>
      <c r="AR30" s="361"/>
      <c r="AS30" s="361"/>
      <c r="AT30" s="366"/>
      <c r="AU30" s="361"/>
      <c r="AV30" s="361"/>
      <c r="AW30" s="361"/>
      <c r="AX30" s="177"/>
      <c r="AY30" s="177"/>
      <c r="AZ30" s="177"/>
      <c r="BA30" s="177"/>
      <c r="BB30" s="177"/>
      <c r="BC30" s="177"/>
      <c r="BD30" s="177"/>
      <c r="BE30" s="177"/>
      <c r="BF30" s="177"/>
      <c r="BG30" s="361"/>
      <c r="BH30" s="361"/>
      <c r="BI30" s="177"/>
      <c r="BJ30" s="177"/>
      <c r="BK30" s="361"/>
      <c r="BL30" s="177"/>
      <c r="BM30" s="177"/>
      <c r="BN30" s="361"/>
      <c r="BO30" s="177"/>
      <c r="BP30" s="361"/>
      <c r="BQ30" s="255"/>
      <c r="BR30" s="255"/>
      <c r="BS30" s="255"/>
      <c r="BT30" s="255"/>
      <c r="BU30" s="361"/>
      <c r="BV30" s="177"/>
      <c r="BW30" s="177"/>
      <c r="BX30" s="177"/>
      <c r="BY30" s="177"/>
      <c r="BZ30" s="177"/>
      <c r="CA30" s="177"/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361"/>
      <c r="CP30" s="177"/>
      <c r="CQ30" s="177"/>
      <c r="CR30" s="177"/>
      <c r="CS30" s="177"/>
      <c r="CT30" s="177"/>
      <c r="CU30" s="177"/>
      <c r="CV30" s="177"/>
      <c r="CW30" s="177"/>
      <c r="CX30" s="177"/>
      <c r="CY30" s="177"/>
      <c r="CZ30" s="177"/>
      <c r="DA30" s="177"/>
      <c r="DB30" s="177"/>
      <c r="DC30" s="361"/>
      <c r="DD30" s="177"/>
      <c r="DE30" s="177"/>
      <c r="DF30" s="177"/>
      <c r="DG30" s="177"/>
      <c r="DH30" s="177"/>
      <c r="DI30" s="177"/>
      <c r="DJ30" s="177"/>
      <c r="DK30" s="177"/>
      <c r="DL30" s="177"/>
      <c r="DM30" s="177"/>
      <c r="DN30" s="198"/>
      <c r="DO30" s="198"/>
      <c r="DP30" s="398"/>
      <c r="DQ30" s="166"/>
      <c r="DR30" s="166"/>
      <c r="DS30" s="366"/>
      <c r="DT30" s="166"/>
      <c r="DU30" s="166"/>
      <c r="DV30" s="166"/>
      <c r="DW30" s="166"/>
      <c r="DX30" s="166"/>
      <c r="DY30" s="166"/>
      <c r="DZ30" s="166"/>
      <c r="EA30" s="166"/>
      <c r="EB30" s="166"/>
      <c r="EC30" s="166"/>
      <c r="ED30" s="166"/>
      <c r="EE30" s="166"/>
      <c r="EF30" s="166"/>
      <c r="EG30" s="166"/>
      <c r="EH30" s="166"/>
      <c r="EI30" s="166"/>
      <c r="EJ30" s="166"/>
      <c r="EK30" s="166"/>
      <c r="EL30" s="166"/>
      <c r="EM30" s="166"/>
      <c r="EN30" s="166"/>
      <c r="EO30" s="166"/>
      <c r="EP30" s="166"/>
      <c r="EQ30" s="166"/>
      <c r="ER30" s="166"/>
      <c r="ES30" s="377"/>
      <c r="ET30" s="177"/>
    </row>
    <row r="31" spans="1:150" s="114" customFormat="1" ht="60" customHeight="1">
      <c r="A31" s="162">
        <v>6</v>
      </c>
      <c r="B31" s="117">
        <v>20</v>
      </c>
      <c r="C31" s="118" t="s">
        <v>114</v>
      </c>
      <c r="D31" s="153">
        <v>39</v>
      </c>
      <c r="E31" s="175"/>
      <c r="F31" s="355"/>
      <c r="G31" s="355"/>
      <c r="H31" s="166"/>
      <c r="I31" s="355"/>
      <c r="J31" s="355"/>
      <c r="K31" s="355"/>
      <c r="L31" s="166"/>
      <c r="M31" s="166"/>
      <c r="N31" s="166"/>
      <c r="O31" s="166"/>
      <c r="P31" s="166"/>
      <c r="Q31" s="355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87"/>
      <c r="AK31" s="166"/>
      <c r="AL31" s="166"/>
      <c r="AM31" s="166"/>
      <c r="AN31" s="166"/>
      <c r="AO31" s="166"/>
      <c r="AP31" s="166"/>
      <c r="AQ31" s="166"/>
      <c r="AR31" s="355"/>
      <c r="AS31" s="355"/>
      <c r="AT31" s="355"/>
      <c r="AU31" s="147"/>
      <c r="AV31" s="147"/>
      <c r="AW31" s="147"/>
      <c r="AX31" s="166"/>
      <c r="AY31" s="166"/>
      <c r="AZ31" s="166"/>
      <c r="BA31" s="166"/>
      <c r="BB31" s="166"/>
      <c r="BC31" s="166"/>
      <c r="BD31" s="166"/>
      <c r="BE31" s="166"/>
      <c r="BF31" s="166"/>
      <c r="BG31" s="353"/>
      <c r="BH31" s="353"/>
      <c r="BI31" s="177"/>
      <c r="BJ31" s="177"/>
      <c r="BK31" s="353"/>
      <c r="BL31" s="177"/>
      <c r="BM31" s="177"/>
      <c r="BN31" s="353"/>
      <c r="BO31" s="177"/>
      <c r="BP31" s="353"/>
      <c r="BQ31" s="255"/>
      <c r="BR31" s="177"/>
      <c r="BS31" s="177"/>
      <c r="BT31" s="177"/>
      <c r="BU31" s="355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66"/>
      <c r="CK31" s="166"/>
      <c r="CL31" s="166"/>
      <c r="CM31" s="166"/>
      <c r="CN31" s="166"/>
      <c r="CO31" s="355"/>
      <c r="CP31" s="166"/>
      <c r="CQ31" s="166"/>
      <c r="CR31" s="166"/>
      <c r="CS31" s="166"/>
      <c r="CT31" s="177"/>
      <c r="CU31" s="177"/>
      <c r="CV31" s="177"/>
      <c r="CW31" s="177"/>
      <c r="CX31" s="177"/>
      <c r="CY31" s="177"/>
      <c r="CZ31" s="177"/>
      <c r="DA31" s="166"/>
      <c r="DB31" s="177"/>
      <c r="DC31" s="389"/>
      <c r="DD31" s="166"/>
      <c r="DE31" s="177"/>
      <c r="DF31" s="166"/>
      <c r="DG31" s="166"/>
      <c r="DH31" s="166"/>
      <c r="DI31" s="166"/>
      <c r="DJ31" s="166"/>
      <c r="DK31" s="177"/>
      <c r="DL31" s="166"/>
      <c r="DM31" s="166"/>
      <c r="DN31" s="267"/>
      <c r="DO31" s="172"/>
      <c r="DP31" s="172"/>
      <c r="DQ31" s="172"/>
      <c r="DR31" s="172"/>
      <c r="DS31" s="171"/>
      <c r="DT31" s="172"/>
      <c r="DU31" s="172"/>
      <c r="DV31" s="172"/>
      <c r="DW31" s="172"/>
      <c r="DX31" s="172"/>
      <c r="DY31" s="172"/>
      <c r="DZ31" s="172"/>
      <c r="EA31" s="172"/>
      <c r="EB31" s="172"/>
      <c r="EC31" s="172"/>
      <c r="ED31" s="172"/>
      <c r="EE31" s="172"/>
      <c r="EF31" s="172"/>
      <c r="EG31" s="172"/>
      <c r="EH31" s="172"/>
      <c r="EI31" s="172"/>
      <c r="EJ31" s="172"/>
      <c r="EK31" s="172"/>
      <c r="EL31" s="176"/>
      <c r="EM31" s="176"/>
      <c r="EN31" s="176"/>
      <c r="EO31" s="176"/>
      <c r="EP31" s="176"/>
      <c r="EQ31" s="330"/>
      <c r="ER31" s="177"/>
      <c r="ES31" s="177"/>
      <c r="ET31" s="296"/>
    </row>
    <row r="32" spans="1:150" s="123" customFormat="1" ht="54.6" customHeight="1">
      <c r="A32" s="123">
        <v>7</v>
      </c>
      <c r="B32" s="139">
        <v>21</v>
      </c>
      <c r="C32" s="127" t="s">
        <v>115</v>
      </c>
      <c r="D32" s="153">
        <v>76</v>
      </c>
      <c r="E32" s="175"/>
      <c r="F32" s="366"/>
      <c r="G32" s="366"/>
      <c r="H32" s="166"/>
      <c r="I32" s="366"/>
      <c r="J32" s="366"/>
      <c r="K32" s="366"/>
      <c r="L32" s="166"/>
      <c r="M32" s="166"/>
      <c r="N32" s="166"/>
      <c r="O32" s="166"/>
      <c r="P32" s="166"/>
      <c r="Q32" s="3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87"/>
      <c r="AK32" s="166"/>
      <c r="AL32" s="166"/>
      <c r="AM32" s="166"/>
      <c r="AN32" s="166"/>
      <c r="AO32" s="166"/>
      <c r="AP32" s="166"/>
      <c r="AQ32" s="166"/>
      <c r="AR32" s="366"/>
      <c r="AS32" s="366"/>
      <c r="AT32" s="366"/>
      <c r="AU32" s="147"/>
      <c r="AV32" s="147"/>
      <c r="AW32" s="147"/>
      <c r="AX32" s="166"/>
      <c r="AY32" s="166"/>
      <c r="AZ32" s="166"/>
      <c r="BA32" s="166"/>
      <c r="BB32" s="166"/>
      <c r="BC32" s="166"/>
      <c r="BD32" s="166"/>
      <c r="BE32" s="166"/>
      <c r="BF32" s="166"/>
      <c r="BG32" s="147"/>
      <c r="BH32" s="175"/>
      <c r="BI32" s="166"/>
      <c r="BJ32" s="166"/>
      <c r="BK32" s="175"/>
      <c r="BL32" s="166"/>
      <c r="BM32" s="166"/>
      <c r="BN32" s="175"/>
      <c r="BO32" s="166"/>
      <c r="BP32" s="366"/>
      <c r="BQ32" s="166"/>
      <c r="BR32" s="166"/>
      <c r="BS32" s="177"/>
      <c r="BT32" s="166"/>
      <c r="BU32" s="3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6"/>
      <c r="CL32" s="166"/>
      <c r="CM32" s="166"/>
      <c r="CN32" s="166"/>
      <c r="CO32" s="366"/>
      <c r="CP32" s="166"/>
      <c r="CQ32" s="166"/>
      <c r="CR32" s="166"/>
      <c r="CS32" s="166"/>
      <c r="CT32" s="166"/>
      <c r="CU32" s="166"/>
      <c r="CV32" s="166"/>
      <c r="CW32" s="166"/>
      <c r="CX32" s="166"/>
      <c r="CY32" s="166"/>
      <c r="CZ32" s="166"/>
      <c r="DA32" s="166"/>
      <c r="DB32" s="166"/>
      <c r="DC32" s="389"/>
      <c r="DD32" s="166"/>
      <c r="DE32" s="166"/>
      <c r="DF32" s="166"/>
      <c r="DG32" s="166"/>
      <c r="DH32" s="166"/>
      <c r="DI32" s="166"/>
      <c r="DJ32" s="166"/>
      <c r="DK32" s="166"/>
      <c r="DL32" s="166"/>
      <c r="DM32" s="166"/>
      <c r="DN32" s="399"/>
      <c r="DO32" s="400"/>
      <c r="DP32" s="401"/>
      <c r="DQ32" s="166"/>
      <c r="DR32" s="166"/>
      <c r="DS32" s="366"/>
      <c r="DT32" s="166"/>
      <c r="DU32" s="166"/>
      <c r="DV32" s="166"/>
      <c r="DW32" s="166"/>
      <c r="DX32" s="166"/>
      <c r="DY32" s="166"/>
      <c r="DZ32" s="166"/>
      <c r="EA32" s="166"/>
      <c r="EB32" s="166"/>
      <c r="EC32" s="166"/>
      <c r="ED32" s="166"/>
      <c r="EE32" s="166"/>
      <c r="EF32" s="166"/>
      <c r="EG32" s="166"/>
      <c r="EH32" s="166"/>
      <c r="EI32" s="166"/>
      <c r="EJ32" s="166"/>
      <c r="EK32" s="166"/>
      <c r="EL32" s="166"/>
      <c r="EM32" s="166"/>
      <c r="EN32" s="166"/>
      <c r="EO32" s="166"/>
      <c r="EP32" s="166"/>
      <c r="EQ32" s="166"/>
      <c r="ER32" s="166"/>
      <c r="ES32" s="166"/>
      <c r="ET32" s="402"/>
    </row>
    <row r="33" spans="1:151" s="123" customFormat="1" ht="58.9" customHeight="1">
      <c r="A33" s="162">
        <v>8</v>
      </c>
      <c r="B33" s="126">
        <v>22</v>
      </c>
      <c r="C33" s="127" t="s">
        <v>116</v>
      </c>
      <c r="D33" s="153">
        <v>28</v>
      </c>
      <c r="E33" s="175"/>
      <c r="F33" s="366"/>
      <c r="G33" s="366"/>
      <c r="H33" s="166"/>
      <c r="I33" s="366"/>
      <c r="J33" s="366"/>
      <c r="K33" s="366"/>
      <c r="L33" s="166"/>
      <c r="M33" s="166"/>
      <c r="N33" s="166"/>
      <c r="O33" s="166"/>
      <c r="P33" s="166"/>
      <c r="Q33" s="366"/>
      <c r="R33" s="166"/>
      <c r="S33" s="166"/>
      <c r="T33" s="197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87"/>
      <c r="AK33" s="166"/>
      <c r="AL33" s="166"/>
      <c r="AM33" s="166"/>
      <c r="AN33" s="166"/>
      <c r="AO33" s="166"/>
      <c r="AP33" s="166"/>
      <c r="AQ33" s="166"/>
      <c r="AR33" s="366"/>
      <c r="AS33" s="366"/>
      <c r="AT33" s="366"/>
      <c r="AU33" s="147"/>
      <c r="AV33" s="147"/>
      <c r="AW33" s="147"/>
      <c r="AX33" s="166"/>
      <c r="AY33" s="166"/>
      <c r="AZ33" s="166"/>
      <c r="BA33" s="166"/>
      <c r="BB33" s="166"/>
      <c r="BC33" s="166"/>
      <c r="BD33" s="166"/>
      <c r="BE33" s="166"/>
      <c r="BF33" s="166"/>
      <c r="BG33" s="147"/>
      <c r="BH33" s="175"/>
      <c r="BI33" s="166"/>
      <c r="BJ33" s="166"/>
      <c r="BK33" s="175"/>
      <c r="BL33" s="166"/>
      <c r="BM33" s="166"/>
      <c r="BN33" s="175"/>
      <c r="BO33" s="166"/>
      <c r="BP33" s="366"/>
      <c r="BQ33" s="195"/>
      <c r="BR33" s="166"/>
      <c r="BS33" s="177"/>
      <c r="BT33" s="166"/>
      <c r="BU33" s="366"/>
      <c r="BV33" s="177"/>
      <c r="BW33" s="177"/>
      <c r="BX33" s="177"/>
      <c r="BY33" s="177"/>
      <c r="BZ33" s="177"/>
      <c r="CA33" s="177"/>
      <c r="CB33" s="166"/>
      <c r="CC33" s="166"/>
      <c r="CD33" s="166"/>
      <c r="CE33" s="166"/>
      <c r="CF33" s="166"/>
      <c r="CG33" s="166"/>
      <c r="CH33" s="166"/>
      <c r="CI33" s="166"/>
      <c r="CJ33" s="166"/>
      <c r="CK33" s="166"/>
      <c r="CL33" s="166"/>
      <c r="CM33" s="166"/>
      <c r="CN33" s="166"/>
      <c r="CO33" s="366"/>
      <c r="CP33" s="166"/>
      <c r="CQ33" s="166"/>
      <c r="CR33" s="166"/>
      <c r="CS33" s="166"/>
      <c r="CT33" s="177"/>
      <c r="CU33" s="177"/>
      <c r="CV33" s="177"/>
      <c r="CW33" s="177"/>
      <c r="CX33" s="177"/>
      <c r="CY33" s="177"/>
      <c r="CZ33" s="177"/>
      <c r="DA33" s="166"/>
      <c r="DB33" s="177"/>
      <c r="DC33" s="389"/>
      <c r="DD33" s="166"/>
      <c r="DE33" s="166"/>
      <c r="DF33" s="166"/>
      <c r="DG33" s="166"/>
      <c r="DH33" s="166"/>
      <c r="DI33" s="166"/>
      <c r="DJ33" s="166"/>
      <c r="DK33" s="177"/>
      <c r="DL33" s="166"/>
      <c r="DM33" s="166"/>
      <c r="DN33" s="267"/>
      <c r="DO33" s="273"/>
      <c r="DP33" s="172"/>
      <c r="DQ33" s="366"/>
      <c r="DR33" s="166"/>
      <c r="DS33" s="366"/>
      <c r="DT33" s="166"/>
      <c r="DU33" s="166"/>
      <c r="DV33" s="166"/>
      <c r="DW33" s="166"/>
      <c r="DX33" s="166"/>
      <c r="DY33" s="166"/>
      <c r="DZ33" s="166"/>
      <c r="EA33" s="166"/>
      <c r="EB33" s="166"/>
      <c r="EC33" s="166"/>
      <c r="ED33" s="166"/>
      <c r="EE33" s="166"/>
      <c r="EF33" s="166"/>
      <c r="EG33" s="166"/>
      <c r="EH33" s="166"/>
      <c r="EI33" s="166"/>
      <c r="EJ33" s="166"/>
      <c r="EK33" s="166"/>
      <c r="EL33" s="177"/>
      <c r="EM33" s="177"/>
      <c r="EN33" s="177"/>
      <c r="EO33" s="177"/>
      <c r="EP33" s="177"/>
      <c r="EQ33" s="177"/>
      <c r="ER33" s="177"/>
      <c r="ES33" s="177"/>
      <c r="ET33" s="296"/>
    </row>
    <row r="34" spans="1:151" s="115" customFormat="1" ht="63.6" customHeight="1">
      <c r="A34" s="123">
        <v>9</v>
      </c>
      <c r="B34" s="122">
        <v>23</v>
      </c>
      <c r="C34" s="118" t="s">
        <v>117</v>
      </c>
      <c r="D34" s="151">
        <v>35</v>
      </c>
      <c r="E34" s="361"/>
      <c r="F34" s="361"/>
      <c r="G34" s="361"/>
      <c r="H34" s="177"/>
      <c r="I34" s="361"/>
      <c r="J34" s="361"/>
      <c r="K34" s="361"/>
      <c r="L34" s="177"/>
      <c r="M34" s="177"/>
      <c r="N34" s="177"/>
      <c r="O34" s="177"/>
      <c r="P34" s="177"/>
      <c r="Q34" s="361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227"/>
      <c r="AK34" s="177"/>
      <c r="AL34" s="177"/>
      <c r="AM34" s="177"/>
      <c r="AN34" s="445"/>
      <c r="AO34" s="177"/>
      <c r="AP34" s="177"/>
      <c r="AQ34" s="177"/>
      <c r="AR34" s="361"/>
      <c r="AS34" s="361"/>
      <c r="AT34" s="366"/>
      <c r="AU34" s="361"/>
      <c r="AV34" s="361"/>
      <c r="AW34" s="361"/>
      <c r="AX34" s="177"/>
      <c r="AY34" s="177"/>
      <c r="AZ34" s="295"/>
      <c r="BA34" s="177"/>
      <c r="BB34" s="177"/>
      <c r="BC34" s="177"/>
      <c r="BD34" s="177"/>
      <c r="BE34" s="177"/>
      <c r="BF34" s="177"/>
      <c r="BG34" s="361"/>
      <c r="BH34" s="361"/>
      <c r="BI34" s="177"/>
      <c r="BJ34" s="177"/>
      <c r="BK34" s="361"/>
      <c r="BL34" s="177"/>
      <c r="BM34" s="177"/>
      <c r="BN34" s="361"/>
      <c r="BO34" s="177"/>
      <c r="BP34" s="361"/>
      <c r="BQ34" s="255"/>
      <c r="BR34" s="177"/>
      <c r="BS34" s="177"/>
      <c r="BT34" s="177"/>
      <c r="BU34" s="361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361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389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443"/>
      <c r="DO34" s="444"/>
      <c r="DP34" s="361"/>
      <c r="DQ34" s="366"/>
      <c r="DR34" s="177"/>
      <c r="DS34" s="366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296"/>
      <c r="EU34" s="162">
        <v>1</v>
      </c>
    </row>
    <row r="35" spans="1:151" s="157" customFormat="1" ht="57.6" customHeight="1">
      <c r="A35" s="162">
        <v>10</v>
      </c>
      <c r="B35" s="156">
        <v>24</v>
      </c>
      <c r="C35" s="149" t="s">
        <v>118</v>
      </c>
      <c r="D35" s="151">
        <v>37</v>
      </c>
      <c r="E35" s="175"/>
      <c r="F35" s="361"/>
      <c r="G35" s="361"/>
      <c r="H35" s="361"/>
      <c r="I35" s="366"/>
      <c r="J35" s="361"/>
      <c r="K35" s="361"/>
      <c r="L35" s="361"/>
      <c r="M35" s="361"/>
      <c r="N35" s="361"/>
      <c r="O35" s="361"/>
      <c r="P35" s="361"/>
      <c r="Q35" s="366"/>
      <c r="R35" s="361"/>
      <c r="S35" s="361"/>
      <c r="T35" s="197"/>
      <c r="U35" s="361"/>
      <c r="V35" s="361"/>
      <c r="W35" s="361"/>
      <c r="X35" s="361"/>
      <c r="Y35" s="361"/>
      <c r="Z35" s="361"/>
      <c r="AA35" s="361"/>
      <c r="AB35" s="361"/>
      <c r="AC35" s="361"/>
      <c r="AD35" s="361"/>
      <c r="AE35" s="361"/>
      <c r="AF35" s="361"/>
      <c r="AG35" s="361"/>
      <c r="AH35" s="361"/>
      <c r="AI35" s="361"/>
      <c r="AJ35" s="187"/>
      <c r="AK35" s="361"/>
      <c r="AL35" s="361"/>
      <c r="AM35" s="361"/>
      <c r="AN35" s="361"/>
      <c r="AO35" s="361"/>
      <c r="AP35" s="361"/>
      <c r="AQ35" s="361"/>
      <c r="AR35" s="361"/>
      <c r="AS35" s="361"/>
      <c r="AT35" s="366"/>
      <c r="AU35" s="147"/>
      <c r="AV35" s="147"/>
      <c r="AW35" s="147"/>
      <c r="AX35" s="361"/>
      <c r="AY35" s="361"/>
      <c r="AZ35" s="177"/>
      <c r="BA35" s="361"/>
      <c r="BB35" s="361"/>
      <c r="BC35" s="361"/>
      <c r="BD35" s="361"/>
      <c r="BE35" s="361"/>
      <c r="BF35" s="361"/>
      <c r="BG35" s="147"/>
      <c r="BH35" s="361"/>
      <c r="BI35" s="361"/>
      <c r="BJ35" s="361"/>
      <c r="BK35" s="361"/>
      <c r="BL35" s="361"/>
      <c r="BM35" s="361"/>
      <c r="BN35" s="361"/>
      <c r="BO35" s="361"/>
      <c r="BP35" s="361"/>
      <c r="BQ35" s="255"/>
      <c r="BR35" s="177"/>
      <c r="BS35" s="177"/>
      <c r="BT35" s="177"/>
      <c r="BU35" s="366"/>
      <c r="BV35" s="361"/>
      <c r="BW35" s="361"/>
      <c r="BX35" s="361"/>
      <c r="BY35" s="361"/>
      <c r="BZ35" s="361"/>
      <c r="CA35" s="361"/>
      <c r="CB35" s="361"/>
      <c r="CC35" s="361"/>
      <c r="CD35" s="361"/>
      <c r="CE35" s="361"/>
      <c r="CF35" s="361"/>
      <c r="CG35" s="361"/>
      <c r="CH35" s="361"/>
      <c r="CI35" s="361"/>
      <c r="CJ35" s="361"/>
      <c r="CK35" s="361"/>
      <c r="CL35" s="361"/>
      <c r="CM35" s="361"/>
      <c r="CN35" s="361"/>
      <c r="CO35" s="361"/>
      <c r="CP35" s="361"/>
      <c r="CQ35" s="361"/>
      <c r="CR35" s="361"/>
      <c r="CS35" s="361"/>
      <c r="CT35" s="361"/>
      <c r="CU35" s="361"/>
      <c r="CV35" s="361"/>
      <c r="CW35" s="361"/>
      <c r="CX35" s="361"/>
      <c r="CY35" s="361"/>
      <c r="CZ35" s="361"/>
      <c r="DA35" s="361"/>
      <c r="DB35" s="361"/>
      <c r="DC35" s="389"/>
      <c r="DD35" s="361"/>
      <c r="DE35" s="361"/>
      <c r="DF35" s="361"/>
      <c r="DG35" s="361"/>
      <c r="DH35" s="361"/>
      <c r="DI35" s="361"/>
      <c r="DJ35" s="361"/>
      <c r="DK35" s="361"/>
      <c r="DL35" s="361"/>
      <c r="DM35" s="361"/>
      <c r="DN35" s="193"/>
      <c r="DO35" s="361"/>
      <c r="DP35" s="361"/>
      <c r="DQ35" s="366"/>
      <c r="DR35" s="361"/>
      <c r="DS35" s="366"/>
      <c r="DT35" s="177"/>
      <c r="DU35" s="177"/>
      <c r="DV35" s="177"/>
      <c r="DW35" s="177"/>
      <c r="DX35" s="177"/>
      <c r="DY35" s="361"/>
      <c r="DZ35" s="361"/>
      <c r="EA35" s="361"/>
      <c r="EB35" s="361"/>
      <c r="EC35" s="361"/>
      <c r="ED35" s="361"/>
      <c r="EE35" s="361"/>
      <c r="EF35" s="361"/>
      <c r="EG35" s="361"/>
      <c r="EH35" s="361"/>
      <c r="EI35" s="361"/>
      <c r="EJ35" s="361"/>
      <c r="EK35" s="361"/>
      <c r="EL35" s="361"/>
      <c r="EM35" s="361"/>
      <c r="EN35" s="361"/>
      <c r="EO35" s="361"/>
      <c r="EP35" s="361"/>
      <c r="EQ35" s="361"/>
      <c r="ER35" s="361"/>
      <c r="ES35" s="361"/>
      <c r="ET35" s="296"/>
    </row>
    <row r="36" spans="1:151" s="123" customFormat="1" ht="59.45" customHeight="1">
      <c r="A36" s="123">
        <v>11</v>
      </c>
      <c r="B36" s="139">
        <v>25</v>
      </c>
      <c r="C36" s="127" t="s">
        <v>119</v>
      </c>
      <c r="D36" s="153">
        <v>31</v>
      </c>
      <c r="E36" s="175"/>
      <c r="F36" s="207"/>
      <c r="G36" s="207"/>
      <c r="H36" s="207"/>
      <c r="I36" s="355"/>
      <c r="J36" s="207"/>
      <c r="K36" s="207"/>
      <c r="L36" s="207"/>
      <c r="M36" s="207"/>
      <c r="N36" s="207"/>
      <c r="O36" s="207"/>
      <c r="P36" s="207"/>
      <c r="Q36" s="355"/>
      <c r="R36" s="207"/>
      <c r="S36" s="207"/>
      <c r="T36" s="197"/>
      <c r="U36" s="207"/>
      <c r="V36" s="207"/>
      <c r="W36" s="207"/>
      <c r="X36" s="207"/>
      <c r="Y36" s="207"/>
      <c r="Z36" s="207"/>
      <c r="AA36" s="353"/>
      <c r="AB36" s="353"/>
      <c r="AC36" s="353"/>
      <c r="AD36" s="353"/>
      <c r="AE36" s="353"/>
      <c r="AF36" s="353"/>
      <c r="AG36" s="353"/>
      <c r="AH36" s="353"/>
      <c r="AI36" s="353"/>
      <c r="AJ36" s="227"/>
      <c r="AK36" s="353"/>
      <c r="AL36" s="353"/>
      <c r="AM36" s="353"/>
      <c r="AN36" s="207"/>
      <c r="AO36" s="207"/>
      <c r="AP36" s="207"/>
      <c r="AQ36" s="207"/>
      <c r="AR36" s="207"/>
      <c r="AS36" s="207"/>
      <c r="AT36" s="355"/>
      <c r="AU36" s="147"/>
      <c r="AV36" s="147"/>
      <c r="AW36" s="147"/>
      <c r="AX36" s="207"/>
      <c r="AY36" s="207"/>
      <c r="AZ36" s="207"/>
      <c r="BA36" s="207"/>
      <c r="BB36" s="207"/>
      <c r="BC36" s="207"/>
      <c r="BD36" s="207"/>
      <c r="BE36" s="207"/>
      <c r="BF36" s="207"/>
      <c r="BG36" s="147"/>
      <c r="BH36" s="207"/>
      <c r="BI36" s="207"/>
      <c r="BJ36" s="207"/>
      <c r="BK36" s="207"/>
      <c r="BL36" s="207"/>
      <c r="BM36" s="207"/>
      <c r="BN36" s="207"/>
      <c r="BO36" s="207"/>
      <c r="BP36" s="207"/>
      <c r="BQ36" s="207"/>
      <c r="BR36" s="207"/>
      <c r="BS36" s="207"/>
      <c r="BT36" s="207"/>
      <c r="BU36" s="355"/>
      <c r="BV36" s="353"/>
      <c r="BW36" s="353"/>
      <c r="BX36" s="353"/>
      <c r="BY36" s="353"/>
      <c r="BZ36" s="353"/>
      <c r="CA36" s="353"/>
      <c r="CB36" s="207"/>
      <c r="CC36" s="207"/>
      <c r="CD36" s="207"/>
      <c r="CE36" s="207"/>
      <c r="CF36" s="207"/>
      <c r="CG36" s="207"/>
      <c r="CH36" s="207"/>
      <c r="CI36" s="207"/>
      <c r="CJ36" s="207"/>
      <c r="CK36" s="207"/>
      <c r="CL36" s="207"/>
      <c r="CM36" s="207"/>
      <c r="CN36" s="207"/>
      <c r="CO36" s="207"/>
      <c r="CP36" s="207"/>
      <c r="CQ36" s="207"/>
      <c r="CR36" s="207"/>
      <c r="CS36" s="207"/>
      <c r="CT36" s="353"/>
      <c r="CU36" s="353"/>
      <c r="CV36" s="353"/>
      <c r="CW36" s="353"/>
      <c r="CX36" s="353"/>
      <c r="CY36" s="353"/>
      <c r="CZ36" s="353"/>
      <c r="DA36" s="207"/>
      <c r="DB36" s="207"/>
      <c r="DC36" s="389"/>
      <c r="DD36" s="207"/>
      <c r="DE36" s="207"/>
      <c r="DF36" s="207"/>
      <c r="DG36" s="207"/>
      <c r="DH36" s="207"/>
      <c r="DI36" s="207"/>
      <c r="DJ36" s="207"/>
      <c r="DK36" s="207"/>
      <c r="DL36" s="207"/>
      <c r="DM36" s="207"/>
      <c r="DN36" s="193"/>
      <c r="DO36" s="193"/>
      <c r="DP36" s="177"/>
      <c r="DQ36" s="355"/>
      <c r="DR36" s="207"/>
      <c r="DS36" s="355"/>
      <c r="DT36" s="207"/>
      <c r="DU36" s="207"/>
      <c r="DV36" s="207"/>
      <c r="DW36" s="207"/>
      <c r="DX36" s="207"/>
      <c r="DY36" s="207"/>
      <c r="DZ36" s="207"/>
      <c r="EA36" s="207"/>
      <c r="EB36" s="207"/>
      <c r="EC36" s="207"/>
      <c r="ED36" s="207"/>
      <c r="EE36" s="207"/>
      <c r="EF36" s="207"/>
      <c r="EG36" s="207"/>
      <c r="EH36" s="207"/>
      <c r="EI36" s="207"/>
      <c r="EJ36" s="207"/>
      <c r="EK36" s="207"/>
      <c r="EL36" s="353"/>
      <c r="EM36" s="353"/>
      <c r="EN36" s="353"/>
      <c r="EO36" s="353"/>
      <c r="EP36" s="353"/>
      <c r="EQ36" s="353"/>
      <c r="ER36" s="353"/>
      <c r="ES36" s="353"/>
      <c r="ET36" s="297"/>
    </row>
    <row r="37" spans="1:151" s="123" customFormat="1" ht="60.75" customHeight="1">
      <c r="A37" s="162">
        <v>12</v>
      </c>
      <c r="B37" s="126">
        <v>26</v>
      </c>
      <c r="C37" s="127" t="s">
        <v>120</v>
      </c>
      <c r="D37" s="153">
        <v>33</v>
      </c>
      <c r="E37" s="175"/>
      <c r="F37" s="355"/>
      <c r="G37" s="355"/>
      <c r="H37" s="166"/>
      <c r="I37" s="355"/>
      <c r="J37" s="355"/>
      <c r="K37" s="355"/>
      <c r="L37" s="166"/>
      <c r="M37" s="166"/>
      <c r="N37" s="166"/>
      <c r="O37" s="166"/>
      <c r="P37" s="166"/>
      <c r="Q37" s="355"/>
      <c r="R37" s="166"/>
      <c r="S37" s="166"/>
      <c r="T37" s="197"/>
      <c r="U37" s="166"/>
      <c r="V37" s="166"/>
      <c r="W37" s="166"/>
      <c r="X37" s="166"/>
      <c r="Y37" s="166"/>
      <c r="Z37" s="166"/>
      <c r="AA37" s="177"/>
      <c r="AB37" s="177"/>
      <c r="AC37" s="177"/>
      <c r="AD37" s="177"/>
      <c r="AE37" s="177"/>
      <c r="AF37" s="177"/>
      <c r="AG37" s="177"/>
      <c r="AH37" s="177"/>
      <c r="AI37" s="177"/>
      <c r="AJ37" s="227"/>
      <c r="AK37" s="177"/>
      <c r="AL37" s="177"/>
      <c r="AM37" s="177"/>
      <c r="AN37" s="166"/>
      <c r="AO37" s="166"/>
      <c r="AP37" s="166"/>
      <c r="AQ37" s="166"/>
      <c r="AR37" s="355"/>
      <c r="AS37" s="355"/>
      <c r="AT37" s="355"/>
      <c r="AU37" s="147"/>
      <c r="AV37" s="147"/>
      <c r="AW37" s="147"/>
      <c r="AX37" s="166"/>
      <c r="AY37" s="166"/>
      <c r="AZ37" s="166"/>
      <c r="BA37" s="166"/>
      <c r="BB37" s="166"/>
      <c r="BC37" s="166"/>
      <c r="BD37" s="166"/>
      <c r="BE37" s="166"/>
      <c r="BF37" s="166"/>
      <c r="BG37" s="147"/>
      <c r="BH37" s="175"/>
      <c r="BI37" s="166"/>
      <c r="BJ37" s="166"/>
      <c r="BK37" s="175"/>
      <c r="BL37" s="166"/>
      <c r="BM37" s="166"/>
      <c r="BN37" s="175"/>
      <c r="BO37" s="166"/>
      <c r="BP37" s="355"/>
      <c r="BQ37" s="195"/>
      <c r="BR37" s="166"/>
      <c r="BS37" s="166"/>
      <c r="BT37" s="166"/>
      <c r="BU37" s="355"/>
      <c r="BV37" s="177"/>
      <c r="BW37" s="177"/>
      <c r="BX37" s="177"/>
      <c r="BY37" s="177"/>
      <c r="BZ37" s="177"/>
      <c r="CA37" s="177"/>
      <c r="CB37" s="166"/>
      <c r="CC37" s="166"/>
      <c r="CD37" s="166"/>
      <c r="CE37" s="166"/>
      <c r="CF37" s="166"/>
      <c r="CG37" s="166"/>
      <c r="CH37" s="166"/>
      <c r="CI37" s="166"/>
      <c r="CJ37" s="166"/>
      <c r="CK37" s="166"/>
      <c r="CL37" s="166"/>
      <c r="CM37" s="166"/>
      <c r="CN37" s="166"/>
      <c r="CO37" s="355"/>
      <c r="CP37" s="166"/>
      <c r="CQ37" s="166"/>
      <c r="CR37" s="166"/>
      <c r="CS37" s="166"/>
      <c r="CT37" s="177"/>
      <c r="CU37" s="177"/>
      <c r="CV37" s="177"/>
      <c r="CW37" s="177"/>
      <c r="CX37" s="177"/>
      <c r="CY37" s="177"/>
      <c r="CZ37" s="177"/>
      <c r="DA37" s="166"/>
      <c r="DB37" s="177"/>
      <c r="DC37" s="389"/>
      <c r="DD37" s="166"/>
      <c r="DE37" s="166"/>
      <c r="DF37" s="166"/>
      <c r="DG37" s="166"/>
      <c r="DH37" s="166"/>
      <c r="DI37" s="166"/>
      <c r="DJ37" s="166"/>
      <c r="DK37" s="166"/>
      <c r="DL37" s="166"/>
      <c r="DM37" s="166"/>
      <c r="DN37" s="252"/>
      <c r="DO37" s="355"/>
      <c r="DP37" s="166"/>
      <c r="DQ37" s="355"/>
      <c r="DR37" s="166"/>
      <c r="DS37" s="355"/>
      <c r="DT37" s="166"/>
      <c r="DU37" s="166"/>
      <c r="DV37" s="166"/>
      <c r="DW37" s="166"/>
      <c r="DX37" s="166"/>
      <c r="DY37" s="166"/>
      <c r="DZ37" s="166"/>
      <c r="EA37" s="166"/>
      <c r="EB37" s="166"/>
      <c r="EC37" s="166"/>
      <c r="ED37" s="166"/>
      <c r="EE37" s="166"/>
      <c r="EF37" s="166"/>
      <c r="EG37" s="166"/>
      <c r="EH37" s="166"/>
      <c r="EI37" s="166"/>
      <c r="EJ37" s="166"/>
      <c r="EK37" s="166"/>
      <c r="EL37" s="177"/>
      <c r="EM37" s="177"/>
      <c r="EN37" s="177"/>
      <c r="EO37" s="177"/>
      <c r="EP37" s="177"/>
      <c r="EQ37" s="177"/>
      <c r="ER37" s="177"/>
      <c r="ES37" s="177"/>
      <c r="ET37" s="296"/>
    </row>
    <row r="38" spans="1:151" s="123" customFormat="1" ht="66" customHeight="1">
      <c r="A38" s="123">
        <v>13</v>
      </c>
      <c r="B38" s="139">
        <v>27</v>
      </c>
      <c r="C38" s="127" t="s">
        <v>121</v>
      </c>
      <c r="D38" s="153">
        <v>44</v>
      </c>
      <c r="E38" s="175"/>
      <c r="F38" s="366"/>
      <c r="G38" s="366"/>
      <c r="H38" s="166"/>
      <c r="I38" s="366"/>
      <c r="J38" s="366"/>
      <c r="K38" s="366"/>
      <c r="L38" s="166"/>
      <c r="M38" s="166"/>
      <c r="N38" s="166"/>
      <c r="O38" s="166"/>
      <c r="P38" s="166"/>
      <c r="Q38" s="366"/>
      <c r="R38" s="166"/>
      <c r="S38" s="166"/>
      <c r="T38" s="197"/>
      <c r="U38" s="166"/>
      <c r="V38" s="166"/>
      <c r="W38" s="166"/>
      <c r="X38" s="166"/>
      <c r="Y38" s="166"/>
      <c r="Z38" s="166"/>
      <c r="AA38" s="177"/>
      <c r="AB38" s="177"/>
      <c r="AC38" s="177"/>
      <c r="AD38" s="177"/>
      <c r="AE38" s="177"/>
      <c r="AF38" s="177"/>
      <c r="AG38" s="177"/>
      <c r="AH38" s="177"/>
      <c r="AI38" s="177"/>
      <c r="AJ38" s="227"/>
      <c r="AK38" s="177"/>
      <c r="AL38" s="177"/>
      <c r="AM38" s="177"/>
      <c r="AN38" s="166"/>
      <c r="AO38" s="166"/>
      <c r="AP38" s="166"/>
      <c r="AQ38" s="166"/>
      <c r="AR38" s="366"/>
      <c r="AS38" s="366"/>
      <c r="AT38" s="366"/>
      <c r="AU38" s="147"/>
      <c r="AV38" s="147"/>
      <c r="AW38" s="147"/>
      <c r="AX38" s="166"/>
      <c r="AY38" s="166"/>
      <c r="AZ38" s="166"/>
      <c r="BA38" s="166"/>
      <c r="BB38" s="166"/>
      <c r="BC38" s="166"/>
      <c r="BD38" s="166"/>
      <c r="BE38" s="166"/>
      <c r="BF38" s="166"/>
      <c r="BG38" s="147"/>
      <c r="BH38" s="175"/>
      <c r="BI38" s="166"/>
      <c r="BJ38" s="166"/>
      <c r="BK38" s="175"/>
      <c r="BL38" s="166"/>
      <c r="BM38" s="166"/>
      <c r="BN38" s="175"/>
      <c r="BO38" s="166"/>
      <c r="BP38" s="366"/>
      <c r="BQ38" s="195"/>
      <c r="BR38" s="166"/>
      <c r="BS38" s="166"/>
      <c r="BT38" s="166"/>
      <c r="BU38" s="366"/>
      <c r="BV38" s="177"/>
      <c r="BW38" s="177"/>
      <c r="BX38" s="177"/>
      <c r="BY38" s="177"/>
      <c r="BZ38" s="177"/>
      <c r="CA38" s="177"/>
      <c r="CB38" s="166"/>
      <c r="CC38" s="166"/>
      <c r="CD38" s="166"/>
      <c r="CE38" s="166"/>
      <c r="CF38" s="166"/>
      <c r="CG38" s="166"/>
      <c r="CH38" s="166"/>
      <c r="CI38" s="166"/>
      <c r="CJ38" s="166"/>
      <c r="CK38" s="166"/>
      <c r="CL38" s="166"/>
      <c r="CM38" s="166"/>
      <c r="CN38" s="166"/>
      <c r="CO38" s="366"/>
      <c r="CP38" s="166"/>
      <c r="CQ38" s="166"/>
      <c r="CR38" s="166"/>
      <c r="CS38" s="166"/>
      <c r="CT38" s="177"/>
      <c r="CU38" s="177"/>
      <c r="CV38" s="177"/>
      <c r="CW38" s="177"/>
      <c r="CX38" s="177"/>
      <c r="CY38" s="177"/>
      <c r="CZ38" s="177"/>
      <c r="DA38" s="166"/>
      <c r="DB38" s="177"/>
      <c r="DC38" s="299"/>
      <c r="DD38" s="166"/>
      <c r="DE38" s="166"/>
      <c r="DF38" s="166"/>
      <c r="DG38" s="166"/>
      <c r="DH38" s="166"/>
      <c r="DI38" s="166"/>
      <c r="DJ38" s="166"/>
      <c r="DK38" s="166"/>
      <c r="DL38" s="166"/>
      <c r="DM38" s="166"/>
      <c r="DN38" s="170"/>
      <c r="DO38" s="210"/>
      <c r="DP38" s="166"/>
      <c r="DQ38" s="366"/>
      <c r="DR38" s="166"/>
      <c r="DS38" s="366"/>
      <c r="DT38" s="166"/>
      <c r="DU38" s="166"/>
      <c r="DV38" s="166"/>
      <c r="DW38" s="166"/>
      <c r="DX38" s="166"/>
      <c r="DY38" s="166"/>
      <c r="DZ38" s="166"/>
      <c r="EA38" s="166"/>
      <c r="EB38" s="166"/>
      <c r="EC38" s="166"/>
      <c r="ED38" s="166"/>
      <c r="EE38" s="166"/>
      <c r="EF38" s="166"/>
      <c r="EG38" s="166"/>
      <c r="EH38" s="166"/>
      <c r="EI38" s="166"/>
      <c r="EJ38" s="166"/>
      <c r="EK38" s="166"/>
      <c r="EL38" s="177"/>
      <c r="EM38" s="177"/>
      <c r="EN38" s="177"/>
      <c r="EO38" s="177"/>
      <c r="EP38" s="177"/>
      <c r="EQ38" s="177"/>
      <c r="ER38" s="177"/>
      <c r="ES38" s="177"/>
      <c r="ET38" s="296"/>
    </row>
    <row r="39" spans="1:151" s="123" customFormat="1" ht="57" customHeight="1">
      <c r="A39" s="162">
        <v>14</v>
      </c>
      <c r="B39" s="126">
        <v>28</v>
      </c>
      <c r="C39" s="127" t="s">
        <v>122</v>
      </c>
      <c r="D39" s="153">
        <v>44</v>
      </c>
      <c r="E39" s="175"/>
      <c r="F39" s="355"/>
      <c r="G39" s="355"/>
      <c r="H39" s="166"/>
      <c r="I39" s="355"/>
      <c r="J39" s="355"/>
      <c r="K39" s="355"/>
      <c r="L39" s="166"/>
      <c r="M39" s="166"/>
      <c r="N39" s="166"/>
      <c r="O39" s="166"/>
      <c r="P39" s="166"/>
      <c r="Q39" s="355"/>
      <c r="R39" s="166"/>
      <c r="S39" s="166"/>
      <c r="T39" s="197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87"/>
      <c r="AK39" s="166"/>
      <c r="AL39" s="166"/>
      <c r="AM39" s="166"/>
      <c r="AN39" s="166"/>
      <c r="AO39" s="166"/>
      <c r="AP39" s="166"/>
      <c r="AQ39" s="166"/>
      <c r="AR39" s="355"/>
      <c r="AS39" s="355"/>
      <c r="AT39" s="355"/>
      <c r="AU39" s="147"/>
      <c r="AV39" s="147"/>
      <c r="AW39" s="147"/>
      <c r="AX39" s="166"/>
      <c r="AY39" s="166"/>
      <c r="AZ39" s="166"/>
      <c r="BA39" s="166"/>
      <c r="BB39" s="166"/>
      <c r="BC39" s="166"/>
      <c r="BD39" s="166"/>
      <c r="BE39" s="166"/>
      <c r="BF39" s="166"/>
      <c r="BG39" s="147"/>
      <c r="BH39" s="175"/>
      <c r="BI39" s="166"/>
      <c r="BJ39" s="166"/>
      <c r="BK39" s="175"/>
      <c r="BL39" s="166"/>
      <c r="BM39" s="166"/>
      <c r="BN39" s="175"/>
      <c r="BO39" s="166"/>
      <c r="BP39" s="355"/>
      <c r="BQ39" s="195"/>
      <c r="BR39" s="166"/>
      <c r="BS39" s="166"/>
      <c r="BT39" s="166"/>
      <c r="BU39" s="355"/>
      <c r="BV39" s="177"/>
      <c r="BW39" s="177"/>
      <c r="BX39" s="177"/>
      <c r="BY39" s="177"/>
      <c r="BZ39" s="177"/>
      <c r="CA39" s="177"/>
      <c r="CB39" s="166"/>
      <c r="CC39" s="166"/>
      <c r="CD39" s="166"/>
      <c r="CE39" s="166"/>
      <c r="CF39" s="166"/>
      <c r="CG39" s="166"/>
      <c r="CH39" s="166"/>
      <c r="CI39" s="166"/>
      <c r="CJ39" s="166"/>
      <c r="CK39" s="166"/>
      <c r="CL39" s="166"/>
      <c r="CM39" s="166"/>
      <c r="CN39" s="166"/>
      <c r="CO39" s="355"/>
      <c r="CP39" s="166"/>
      <c r="CQ39" s="166"/>
      <c r="CR39" s="166"/>
      <c r="CS39" s="166"/>
      <c r="CT39" s="177"/>
      <c r="CU39" s="177"/>
      <c r="CV39" s="177"/>
      <c r="CW39" s="177"/>
      <c r="CX39" s="177"/>
      <c r="CY39" s="177"/>
      <c r="CZ39" s="177"/>
      <c r="DA39" s="166"/>
      <c r="DB39" s="177"/>
      <c r="DC39" s="389"/>
      <c r="DD39" s="166"/>
      <c r="DE39" s="166"/>
      <c r="DF39" s="166"/>
      <c r="DG39" s="166"/>
      <c r="DH39" s="166"/>
      <c r="DI39" s="166"/>
      <c r="DJ39" s="166"/>
      <c r="DK39" s="166"/>
      <c r="DL39" s="166"/>
      <c r="DM39" s="166"/>
      <c r="DN39" s="252"/>
      <c r="DO39" s="210"/>
      <c r="DP39" s="166"/>
      <c r="DQ39" s="355"/>
      <c r="DR39" s="166"/>
      <c r="DS39" s="355"/>
      <c r="DT39" s="166"/>
      <c r="DU39" s="166"/>
      <c r="DV39" s="166"/>
      <c r="DW39" s="166"/>
      <c r="DX39" s="166"/>
      <c r="DY39" s="166"/>
      <c r="DZ39" s="166"/>
      <c r="EA39" s="166"/>
      <c r="EB39" s="166"/>
      <c r="EC39" s="166"/>
      <c r="ED39" s="166"/>
      <c r="EE39" s="166"/>
      <c r="EF39" s="166"/>
      <c r="EG39" s="166"/>
      <c r="EH39" s="166"/>
      <c r="EI39" s="166"/>
      <c r="EJ39" s="166"/>
      <c r="EK39" s="166"/>
      <c r="EL39" s="177"/>
      <c r="EM39" s="177"/>
      <c r="EN39" s="177"/>
      <c r="EO39" s="177"/>
      <c r="EP39" s="177"/>
      <c r="EQ39" s="177"/>
      <c r="ER39" s="177"/>
      <c r="ES39" s="177"/>
      <c r="ET39" s="296"/>
    </row>
    <row r="40" spans="1:151" s="114" customFormat="1" ht="60.6" customHeight="1">
      <c r="A40" s="123">
        <v>15</v>
      </c>
      <c r="B40" s="122">
        <v>29</v>
      </c>
      <c r="C40" s="118" t="s">
        <v>123</v>
      </c>
      <c r="D40" s="153">
        <v>28</v>
      </c>
      <c r="E40" s="175"/>
      <c r="F40" s="366"/>
      <c r="G40" s="366"/>
      <c r="H40" s="166"/>
      <c r="I40" s="366"/>
      <c r="J40" s="366"/>
      <c r="K40" s="366"/>
      <c r="L40" s="166"/>
      <c r="M40" s="166"/>
      <c r="N40" s="166"/>
      <c r="O40" s="166"/>
      <c r="P40" s="166"/>
      <c r="Q40" s="366"/>
      <c r="R40" s="166"/>
      <c r="S40" s="166"/>
      <c r="T40" s="197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87"/>
      <c r="AK40" s="166"/>
      <c r="AL40" s="166"/>
      <c r="AM40" s="166"/>
      <c r="AN40" s="166"/>
      <c r="AO40" s="166"/>
      <c r="AP40" s="166"/>
      <c r="AQ40" s="166"/>
      <c r="AR40" s="366"/>
      <c r="AS40" s="147"/>
      <c r="AT40" s="147"/>
      <c r="AU40" s="147"/>
      <c r="AV40" s="147"/>
      <c r="AW40" s="147"/>
      <c r="AX40" s="185"/>
      <c r="AY40" s="185"/>
      <c r="AZ40" s="185"/>
      <c r="BA40" s="185"/>
      <c r="BB40" s="185"/>
      <c r="BC40" s="185"/>
      <c r="BD40" s="185"/>
      <c r="BE40" s="185"/>
      <c r="BF40" s="185"/>
      <c r="BG40" s="147"/>
      <c r="BH40" s="147"/>
      <c r="BI40" s="185"/>
      <c r="BJ40" s="185"/>
      <c r="BK40" s="147"/>
      <c r="BL40" s="185"/>
      <c r="BM40" s="185"/>
      <c r="BN40" s="147"/>
      <c r="BO40" s="185"/>
      <c r="BP40" s="147"/>
      <c r="BQ40" s="438"/>
      <c r="BR40" s="185"/>
      <c r="BS40" s="185"/>
      <c r="BT40" s="185"/>
      <c r="BU40" s="147"/>
      <c r="BV40" s="185"/>
      <c r="BW40" s="185"/>
      <c r="BX40" s="185"/>
      <c r="BY40" s="185"/>
      <c r="BZ40" s="185"/>
      <c r="CA40" s="185"/>
      <c r="CB40" s="185"/>
      <c r="CC40" s="185"/>
      <c r="CD40" s="185"/>
      <c r="CE40" s="185"/>
      <c r="CF40" s="185"/>
      <c r="CG40" s="185"/>
      <c r="CH40" s="185"/>
      <c r="CI40" s="185"/>
      <c r="CJ40" s="185"/>
      <c r="CK40" s="185"/>
      <c r="CL40" s="185"/>
      <c r="CM40" s="185"/>
      <c r="CN40" s="185"/>
      <c r="CO40" s="147"/>
      <c r="CP40" s="185"/>
      <c r="CQ40" s="185"/>
      <c r="CR40" s="185"/>
      <c r="CS40" s="185"/>
      <c r="CT40" s="185"/>
      <c r="CU40" s="185"/>
      <c r="CV40" s="185"/>
      <c r="CW40" s="185"/>
      <c r="CX40" s="185"/>
      <c r="CY40" s="185"/>
      <c r="CZ40" s="185"/>
      <c r="DA40" s="185"/>
      <c r="DB40" s="185"/>
      <c r="DC40" s="439"/>
      <c r="DD40" s="185"/>
      <c r="DE40" s="185"/>
      <c r="DF40" s="185"/>
      <c r="DG40" s="185"/>
      <c r="DH40" s="185"/>
      <c r="DI40" s="185"/>
      <c r="DJ40" s="185"/>
      <c r="DK40" s="185"/>
      <c r="DL40" s="185"/>
      <c r="DM40" s="185"/>
      <c r="DN40" s="440"/>
      <c r="DO40" s="441"/>
      <c r="DP40" s="442"/>
      <c r="DQ40" s="147"/>
      <c r="DR40" s="185"/>
      <c r="DS40" s="147"/>
      <c r="DT40" s="185"/>
      <c r="DU40" s="185"/>
      <c r="DV40" s="185"/>
      <c r="DW40" s="185"/>
      <c r="DX40" s="185"/>
      <c r="DY40" s="185"/>
      <c r="DZ40" s="185"/>
      <c r="EA40" s="185"/>
      <c r="EB40" s="185"/>
      <c r="EC40" s="166"/>
      <c r="ED40" s="166"/>
      <c r="EE40" s="166"/>
      <c r="EF40" s="166"/>
      <c r="EG40" s="166"/>
      <c r="EH40" s="166"/>
      <c r="EI40" s="166"/>
      <c r="EJ40" s="166"/>
      <c r="EK40" s="166"/>
      <c r="EL40" s="177"/>
      <c r="EM40" s="177"/>
      <c r="EN40" s="177"/>
      <c r="EO40" s="177"/>
      <c r="EP40" s="177"/>
      <c r="EQ40" s="177"/>
      <c r="ER40" s="177"/>
      <c r="ES40" s="177"/>
      <c r="ET40" s="296"/>
    </row>
    <row r="41" spans="1:151" s="67" customFormat="1" ht="73.900000000000006" customHeight="1">
      <c r="A41" s="162">
        <v>16</v>
      </c>
      <c r="B41" s="107">
        <v>30</v>
      </c>
      <c r="C41" s="60" t="s">
        <v>124</v>
      </c>
      <c r="D41" s="153">
        <v>30</v>
      </c>
      <c r="E41" s="175"/>
      <c r="F41" s="175"/>
      <c r="G41" s="355"/>
      <c r="H41" s="166"/>
      <c r="I41" s="355"/>
      <c r="J41" s="355"/>
      <c r="K41" s="355"/>
      <c r="L41" s="166"/>
      <c r="M41" s="166"/>
      <c r="N41" s="166"/>
      <c r="O41" s="166"/>
      <c r="P41" s="166"/>
      <c r="Q41" s="355"/>
      <c r="R41" s="166"/>
      <c r="S41" s="166"/>
      <c r="T41" s="197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87"/>
      <c r="AK41" s="166"/>
      <c r="AL41" s="166"/>
      <c r="AM41" s="166"/>
      <c r="AN41" s="166"/>
      <c r="AO41" s="166"/>
      <c r="AP41" s="166"/>
      <c r="AQ41" s="166"/>
      <c r="AR41" s="355"/>
      <c r="AS41" s="355"/>
      <c r="AT41" s="355"/>
      <c r="AU41" s="147"/>
      <c r="AV41" s="147"/>
      <c r="AW41" s="147"/>
      <c r="AX41" s="166"/>
      <c r="AY41" s="166"/>
      <c r="AZ41" s="166"/>
      <c r="BA41" s="166"/>
      <c r="BB41" s="166"/>
      <c r="BC41" s="166"/>
      <c r="BD41" s="166"/>
      <c r="BE41" s="166"/>
      <c r="BF41" s="166"/>
      <c r="BG41" s="147"/>
      <c r="BH41" s="175"/>
      <c r="BI41" s="166"/>
      <c r="BJ41" s="166"/>
      <c r="BK41" s="175"/>
      <c r="BL41" s="166"/>
      <c r="BM41" s="166"/>
      <c r="BN41" s="175"/>
      <c r="BO41" s="166"/>
      <c r="BP41" s="355"/>
      <c r="BQ41" s="195"/>
      <c r="BR41" s="166"/>
      <c r="BS41" s="177"/>
      <c r="BT41" s="166"/>
      <c r="BU41" s="355"/>
      <c r="BV41" s="177"/>
      <c r="BW41" s="177"/>
      <c r="BX41" s="177"/>
      <c r="BY41" s="177"/>
      <c r="BZ41" s="177"/>
      <c r="CA41" s="177"/>
      <c r="CB41" s="166"/>
      <c r="CC41" s="166"/>
      <c r="CD41" s="166"/>
      <c r="CE41" s="166"/>
      <c r="CF41" s="166"/>
      <c r="CG41" s="166"/>
      <c r="CH41" s="166"/>
      <c r="CI41" s="166"/>
      <c r="CJ41" s="166"/>
      <c r="CK41" s="166"/>
      <c r="CL41" s="166"/>
      <c r="CM41" s="166"/>
      <c r="CN41" s="166"/>
      <c r="CO41" s="355"/>
      <c r="CP41" s="166"/>
      <c r="CQ41" s="166"/>
      <c r="CR41" s="166"/>
      <c r="CS41" s="166"/>
      <c r="CT41" s="177"/>
      <c r="CU41" s="177"/>
      <c r="CV41" s="177"/>
      <c r="CW41" s="177"/>
      <c r="CX41" s="177"/>
      <c r="CY41" s="177"/>
      <c r="CZ41" s="177"/>
      <c r="DA41" s="166"/>
      <c r="DB41" s="177"/>
      <c r="DC41" s="389"/>
      <c r="DD41" s="166"/>
      <c r="DE41" s="166"/>
      <c r="DF41" s="166"/>
      <c r="DG41" s="166"/>
      <c r="DH41" s="166"/>
      <c r="DI41" s="166"/>
      <c r="DJ41" s="166"/>
      <c r="DK41" s="166"/>
      <c r="DL41" s="166"/>
      <c r="DM41" s="166"/>
      <c r="DN41" s="170"/>
      <c r="DO41" s="210"/>
      <c r="DP41" s="166"/>
      <c r="DQ41" s="355"/>
      <c r="DR41" s="166"/>
      <c r="DS41" s="355"/>
      <c r="DT41" s="166"/>
      <c r="DU41" s="166"/>
      <c r="DV41" s="166"/>
      <c r="DW41" s="166"/>
      <c r="DX41" s="166"/>
      <c r="DY41" s="166"/>
      <c r="DZ41" s="166"/>
      <c r="EA41" s="166"/>
      <c r="EB41" s="166"/>
      <c r="EC41" s="166"/>
      <c r="ED41" s="166"/>
      <c r="EE41" s="166"/>
      <c r="EF41" s="166"/>
      <c r="EG41" s="166"/>
      <c r="EH41" s="166"/>
      <c r="EI41" s="166"/>
      <c r="EJ41" s="166"/>
      <c r="EK41" s="166"/>
      <c r="EL41" s="177"/>
      <c r="EM41" s="177"/>
      <c r="EN41" s="177"/>
      <c r="EO41" s="177"/>
      <c r="EP41" s="177"/>
      <c r="EQ41" s="177"/>
      <c r="ER41" s="177"/>
      <c r="ES41" s="177"/>
      <c r="ET41" s="296"/>
    </row>
    <row r="42" spans="1:151" s="123" customFormat="1" ht="81" customHeight="1">
      <c r="A42" s="123">
        <v>17</v>
      </c>
      <c r="B42" s="139">
        <v>31</v>
      </c>
      <c r="C42" s="127" t="s">
        <v>125</v>
      </c>
      <c r="D42" s="153">
        <v>32</v>
      </c>
      <c r="E42" s="175">
        <v>31.2</v>
      </c>
      <c r="F42" s="366">
        <v>31.2</v>
      </c>
      <c r="G42" s="366">
        <v>0</v>
      </c>
      <c r="H42" s="166">
        <v>0</v>
      </c>
      <c r="I42" s="366">
        <v>36</v>
      </c>
      <c r="J42" s="366">
        <v>36</v>
      </c>
      <c r="K42" s="366">
        <v>0</v>
      </c>
      <c r="L42" s="166">
        <v>0</v>
      </c>
      <c r="M42" s="166">
        <v>0</v>
      </c>
      <c r="N42" s="166">
        <v>0</v>
      </c>
      <c r="O42" s="166">
        <v>0</v>
      </c>
      <c r="P42" s="166">
        <v>5</v>
      </c>
      <c r="Q42" s="366">
        <v>3</v>
      </c>
      <c r="R42" s="166">
        <v>0</v>
      </c>
      <c r="S42" s="166">
        <v>1</v>
      </c>
      <c r="T42" s="197">
        <v>2</v>
      </c>
      <c r="U42" s="166">
        <v>1</v>
      </c>
      <c r="V42" s="166">
        <v>1</v>
      </c>
      <c r="W42" s="166">
        <v>0</v>
      </c>
      <c r="X42" s="166">
        <v>0</v>
      </c>
      <c r="Y42" s="166">
        <v>0</v>
      </c>
      <c r="Z42" s="166">
        <v>0</v>
      </c>
      <c r="AA42" s="166">
        <v>36</v>
      </c>
      <c r="AB42" s="166">
        <v>36</v>
      </c>
      <c r="AC42" s="166">
        <v>36</v>
      </c>
      <c r="AD42" s="166">
        <v>36</v>
      </c>
      <c r="AE42" s="166">
        <v>0</v>
      </c>
      <c r="AF42" s="166">
        <v>0</v>
      </c>
      <c r="AG42" s="166">
        <v>0</v>
      </c>
      <c r="AH42" s="166">
        <v>33</v>
      </c>
      <c r="AI42" s="166">
        <v>0</v>
      </c>
      <c r="AJ42" s="432">
        <v>44843</v>
      </c>
      <c r="AK42" s="166">
        <v>25392.5</v>
      </c>
      <c r="AL42" s="166">
        <v>13528.5</v>
      </c>
      <c r="AM42" s="166">
        <v>1305</v>
      </c>
      <c r="AN42" s="166">
        <v>0</v>
      </c>
      <c r="AO42" s="166">
        <v>0</v>
      </c>
      <c r="AP42" s="166">
        <v>0</v>
      </c>
      <c r="AQ42" s="166" t="s">
        <v>448</v>
      </c>
      <c r="AR42" s="366">
        <v>0</v>
      </c>
      <c r="AS42" s="366">
        <v>36</v>
      </c>
      <c r="AT42" s="366">
        <v>36</v>
      </c>
      <c r="AU42" s="276">
        <v>36</v>
      </c>
      <c r="AV42" s="276">
        <v>0</v>
      </c>
      <c r="AW42" s="276">
        <v>0</v>
      </c>
      <c r="AX42" s="166">
        <v>0</v>
      </c>
      <c r="AY42" s="166">
        <v>0</v>
      </c>
      <c r="AZ42" s="166">
        <v>0</v>
      </c>
      <c r="BA42" s="166">
        <v>0</v>
      </c>
      <c r="BB42" s="166">
        <v>0</v>
      </c>
      <c r="BC42" s="166">
        <v>0</v>
      </c>
      <c r="BD42" s="166">
        <v>36</v>
      </c>
      <c r="BE42" s="166">
        <v>0</v>
      </c>
      <c r="BF42" s="166">
        <v>0</v>
      </c>
      <c r="BG42" s="276">
        <v>10</v>
      </c>
      <c r="BH42" s="175">
        <v>0</v>
      </c>
      <c r="BI42" s="166">
        <v>0</v>
      </c>
      <c r="BJ42" s="166">
        <v>0</v>
      </c>
      <c r="BK42" s="175">
        <v>6</v>
      </c>
      <c r="BL42" s="166">
        <v>0</v>
      </c>
      <c r="BM42" s="166">
        <v>6</v>
      </c>
      <c r="BN42" s="175">
        <v>4</v>
      </c>
      <c r="BO42" s="166">
        <v>0</v>
      </c>
      <c r="BP42" s="366">
        <v>4</v>
      </c>
      <c r="BQ42" s="195">
        <v>0</v>
      </c>
      <c r="BR42" s="166">
        <v>6</v>
      </c>
      <c r="BS42" s="166">
        <v>4</v>
      </c>
      <c r="BT42" s="177">
        <v>0</v>
      </c>
      <c r="BU42" s="366">
        <v>0</v>
      </c>
      <c r="BV42" s="177">
        <v>0</v>
      </c>
      <c r="BW42" s="177">
        <v>0</v>
      </c>
      <c r="BX42" s="177">
        <v>0</v>
      </c>
      <c r="BY42" s="177">
        <v>0</v>
      </c>
      <c r="BZ42" s="177">
        <v>2</v>
      </c>
      <c r="CA42" s="177">
        <v>0</v>
      </c>
      <c r="CB42" s="166">
        <v>0</v>
      </c>
      <c r="CC42" s="166">
        <v>15</v>
      </c>
      <c r="CD42" s="166">
        <v>1</v>
      </c>
      <c r="CE42" s="166">
        <v>1</v>
      </c>
      <c r="CF42" s="166">
        <v>0</v>
      </c>
      <c r="CG42" s="166">
        <v>13</v>
      </c>
      <c r="CH42" s="166">
        <v>0</v>
      </c>
      <c r="CI42" s="166">
        <v>0</v>
      </c>
      <c r="CJ42" s="166">
        <v>2</v>
      </c>
      <c r="CK42" s="166">
        <v>2</v>
      </c>
      <c r="CL42" s="166">
        <v>2</v>
      </c>
      <c r="CM42" s="166">
        <v>2</v>
      </c>
      <c r="CN42" s="166">
        <v>0</v>
      </c>
      <c r="CO42" s="366">
        <v>1414</v>
      </c>
      <c r="CP42" s="166">
        <v>883</v>
      </c>
      <c r="CQ42" s="166">
        <v>485</v>
      </c>
      <c r="CR42" s="166">
        <v>46</v>
      </c>
      <c r="CS42" s="166">
        <v>0</v>
      </c>
      <c r="CT42" s="177">
        <v>0</v>
      </c>
      <c r="CU42" s="177">
        <v>0</v>
      </c>
      <c r="CV42" s="177">
        <v>0</v>
      </c>
      <c r="CW42" s="177">
        <v>0</v>
      </c>
      <c r="CX42" s="177">
        <v>0</v>
      </c>
      <c r="CY42" s="177">
        <v>0</v>
      </c>
      <c r="CZ42" s="177">
        <v>0</v>
      </c>
      <c r="DA42" s="166">
        <v>34</v>
      </c>
      <c r="DB42" s="177">
        <v>34</v>
      </c>
      <c r="DC42" s="389">
        <v>100</v>
      </c>
      <c r="DD42" s="166">
        <v>10</v>
      </c>
      <c r="DE42" s="166">
        <v>10</v>
      </c>
      <c r="DF42" s="177">
        <v>2</v>
      </c>
      <c r="DG42" s="166">
        <v>1</v>
      </c>
      <c r="DH42" s="166">
        <v>11</v>
      </c>
      <c r="DI42" s="166">
        <v>1</v>
      </c>
      <c r="DJ42" s="166">
        <v>11</v>
      </c>
      <c r="DK42" s="166">
        <v>1</v>
      </c>
      <c r="DL42" s="166">
        <v>0</v>
      </c>
      <c r="DM42" s="166">
        <v>0</v>
      </c>
      <c r="DN42" s="171" t="s">
        <v>445</v>
      </c>
      <c r="DO42" s="171" t="s">
        <v>446</v>
      </c>
      <c r="DP42" s="172" t="s">
        <v>447</v>
      </c>
      <c r="DQ42" s="366">
        <v>23</v>
      </c>
      <c r="DR42" s="166">
        <v>2</v>
      </c>
      <c r="DS42" s="366">
        <v>2</v>
      </c>
      <c r="DT42" s="166">
        <v>0</v>
      </c>
      <c r="DU42" s="166">
        <v>0</v>
      </c>
      <c r="DV42" s="166">
        <v>0</v>
      </c>
      <c r="DW42" s="166">
        <v>0</v>
      </c>
      <c r="DX42" s="166">
        <v>0</v>
      </c>
      <c r="DY42" s="166">
        <v>0</v>
      </c>
      <c r="DZ42" s="166">
        <v>1</v>
      </c>
      <c r="EA42" s="166">
        <v>1</v>
      </c>
      <c r="EB42" s="166">
        <v>0</v>
      </c>
      <c r="EC42" s="166">
        <v>0</v>
      </c>
      <c r="ED42" s="166">
        <v>5</v>
      </c>
      <c r="EE42" s="166">
        <v>0</v>
      </c>
      <c r="EF42" s="166">
        <v>1</v>
      </c>
      <c r="EG42" s="166">
        <v>0</v>
      </c>
      <c r="EH42" s="166">
        <v>0</v>
      </c>
      <c r="EI42" s="166">
        <v>0</v>
      </c>
      <c r="EJ42" s="166">
        <v>2</v>
      </c>
      <c r="EK42" s="166">
        <v>0</v>
      </c>
      <c r="EL42" s="177">
        <v>0</v>
      </c>
      <c r="EM42" s="177">
        <v>2</v>
      </c>
      <c r="EN42" s="177">
        <v>3</v>
      </c>
      <c r="EO42" s="177">
        <v>0</v>
      </c>
      <c r="EP42" s="177">
        <v>0</v>
      </c>
      <c r="EQ42" s="177">
        <v>2</v>
      </c>
      <c r="ER42" s="177">
        <v>1</v>
      </c>
      <c r="ES42" s="177">
        <v>3</v>
      </c>
      <c r="ET42" s="296">
        <v>1</v>
      </c>
    </row>
    <row r="43" spans="1:151" s="114" customFormat="1" ht="66.95" customHeight="1">
      <c r="A43" s="162">
        <v>18</v>
      </c>
      <c r="B43" s="117">
        <v>32</v>
      </c>
      <c r="C43" s="118" t="s">
        <v>126</v>
      </c>
      <c r="D43" s="153">
        <v>34</v>
      </c>
      <c r="E43" s="369"/>
      <c r="F43" s="200"/>
      <c r="G43" s="200"/>
      <c r="H43" s="370"/>
      <c r="I43" s="200"/>
      <c r="J43" s="200"/>
      <c r="K43" s="200"/>
      <c r="L43" s="370"/>
      <c r="M43" s="370"/>
      <c r="N43" s="370"/>
      <c r="O43" s="370"/>
      <c r="P43" s="370"/>
      <c r="Q43" s="200"/>
      <c r="R43" s="370"/>
      <c r="S43" s="370"/>
      <c r="T43" s="371"/>
      <c r="U43" s="370"/>
      <c r="V43" s="370"/>
      <c r="W43" s="370"/>
      <c r="X43" s="370"/>
      <c r="Y43" s="370"/>
      <c r="Z43" s="370"/>
      <c r="AA43" s="370"/>
      <c r="AB43" s="370"/>
      <c r="AC43" s="370"/>
      <c r="AD43" s="370"/>
      <c r="AE43" s="370"/>
      <c r="AF43" s="370"/>
      <c r="AG43" s="370"/>
      <c r="AH43" s="370"/>
      <c r="AI43" s="370"/>
      <c r="AJ43" s="372"/>
      <c r="AK43" s="370"/>
      <c r="AL43" s="370"/>
      <c r="AM43" s="370"/>
      <c r="AN43" s="370"/>
      <c r="AO43" s="370"/>
      <c r="AP43" s="370"/>
      <c r="AQ43" s="370"/>
      <c r="AR43" s="200"/>
      <c r="AS43" s="200"/>
      <c r="AT43" s="200"/>
      <c r="AU43" s="369"/>
      <c r="AV43" s="369"/>
      <c r="AW43" s="369"/>
      <c r="AX43" s="370"/>
      <c r="AY43" s="370"/>
      <c r="AZ43" s="370"/>
      <c r="BA43" s="370"/>
      <c r="BB43" s="370"/>
      <c r="BC43" s="370"/>
      <c r="BD43" s="370"/>
      <c r="BE43" s="370"/>
      <c r="BF43" s="370"/>
      <c r="BG43" s="369"/>
      <c r="BH43" s="369"/>
      <c r="BI43" s="370"/>
      <c r="BJ43" s="370"/>
      <c r="BK43" s="369"/>
      <c r="BL43" s="370"/>
      <c r="BM43" s="370"/>
      <c r="BN43" s="369"/>
      <c r="BO43" s="370"/>
      <c r="BP43" s="200"/>
      <c r="BQ43" s="373"/>
      <c r="BR43" s="370"/>
      <c r="BS43" s="370"/>
      <c r="BT43" s="370"/>
      <c r="BU43" s="200"/>
      <c r="BV43" s="370"/>
      <c r="BW43" s="370"/>
      <c r="BX43" s="370"/>
      <c r="BY43" s="370"/>
      <c r="BZ43" s="370"/>
      <c r="CA43" s="370"/>
      <c r="CB43" s="370"/>
      <c r="CC43" s="370"/>
      <c r="CD43" s="370"/>
      <c r="CE43" s="370"/>
      <c r="CF43" s="370"/>
      <c r="CG43" s="374"/>
      <c r="CH43" s="370"/>
      <c r="CI43" s="370"/>
      <c r="CJ43" s="374"/>
      <c r="CK43" s="374"/>
      <c r="CL43" s="374"/>
      <c r="CM43" s="374"/>
      <c r="CN43" s="374"/>
      <c r="CO43" s="200"/>
      <c r="CP43" s="374"/>
      <c r="CQ43" s="374"/>
      <c r="CR43" s="374"/>
      <c r="CS43" s="374"/>
      <c r="CT43" s="370"/>
      <c r="CU43" s="370"/>
      <c r="CV43" s="370"/>
      <c r="CW43" s="370"/>
      <c r="CX43" s="370"/>
      <c r="CY43" s="370"/>
      <c r="CZ43" s="370"/>
      <c r="DA43" s="370"/>
      <c r="DB43" s="370"/>
      <c r="DC43" s="200"/>
      <c r="DD43" s="370"/>
      <c r="DE43" s="370"/>
      <c r="DF43" s="370"/>
      <c r="DG43" s="370"/>
      <c r="DH43" s="370"/>
      <c r="DI43" s="370"/>
      <c r="DJ43" s="370"/>
      <c r="DK43" s="370"/>
      <c r="DL43" s="370"/>
      <c r="DM43" s="370"/>
      <c r="DN43" s="375"/>
      <c r="DO43" s="376"/>
      <c r="DP43" s="370"/>
      <c r="DQ43" s="370"/>
      <c r="DR43" s="370"/>
      <c r="DS43" s="200"/>
      <c r="DT43" s="370"/>
      <c r="DU43" s="370"/>
      <c r="DV43" s="370"/>
      <c r="DW43" s="370"/>
      <c r="DX43" s="370"/>
      <c r="DY43" s="370"/>
      <c r="DZ43" s="370"/>
      <c r="EA43" s="370"/>
      <c r="EB43" s="370"/>
      <c r="EC43" s="370"/>
      <c r="ED43" s="370"/>
      <c r="EE43" s="370"/>
      <c r="EF43" s="370"/>
      <c r="EG43" s="370"/>
      <c r="EH43" s="370"/>
      <c r="EI43" s="370"/>
      <c r="EJ43" s="370"/>
      <c r="EK43" s="370"/>
      <c r="EL43" s="370"/>
      <c r="EM43" s="370"/>
      <c r="EN43" s="370"/>
      <c r="EO43" s="370"/>
      <c r="EP43" s="370"/>
      <c r="EQ43" s="370"/>
      <c r="ER43" s="370"/>
      <c r="ES43" s="370"/>
      <c r="ET43" s="370"/>
    </row>
    <row r="44" spans="1:151" s="114" customFormat="1" ht="85.15" customHeight="1">
      <c r="A44" s="123"/>
      <c r="B44" s="122">
        <v>33</v>
      </c>
      <c r="C44" s="119" t="s">
        <v>155</v>
      </c>
      <c r="D44" s="153">
        <v>113</v>
      </c>
      <c r="E44" s="175"/>
      <c r="F44" s="366"/>
      <c r="G44" s="366"/>
      <c r="H44" s="166"/>
      <c r="I44" s="366"/>
      <c r="J44" s="366"/>
      <c r="K44" s="366"/>
      <c r="L44" s="166"/>
      <c r="M44" s="166"/>
      <c r="N44" s="166"/>
      <c r="O44" s="166"/>
      <c r="P44" s="166"/>
      <c r="Q44" s="366"/>
      <c r="R44" s="166"/>
      <c r="S44" s="166"/>
      <c r="T44" s="197"/>
      <c r="U44" s="166"/>
      <c r="V44" s="166"/>
      <c r="W44" s="166"/>
      <c r="X44" s="166"/>
      <c r="Y44" s="166"/>
      <c r="Z44" s="166"/>
      <c r="AA44" s="366"/>
      <c r="AB44" s="366"/>
      <c r="AC44" s="366"/>
      <c r="AD44" s="366"/>
      <c r="AE44" s="361"/>
      <c r="AF44" s="366"/>
      <c r="AG44" s="366"/>
      <c r="AH44" s="366"/>
      <c r="AI44" s="366"/>
      <c r="AJ44" s="187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147"/>
      <c r="AV44" s="147"/>
      <c r="AW44" s="147"/>
      <c r="AX44" s="366"/>
      <c r="AY44" s="366"/>
      <c r="AZ44" s="366"/>
      <c r="BA44" s="366"/>
      <c r="BB44" s="366"/>
      <c r="BC44" s="366"/>
      <c r="BD44" s="366"/>
      <c r="BE44" s="366"/>
      <c r="BF44" s="366"/>
      <c r="BG44" s="147"/>
      <c r="BH44" s="175"/>
      <c r="BI44" s="366"/>
      <c r="BJ44" s="366"/>
      <c r="BK44" s="175"/>
      <c r="BL44" s="366"/>
      <c r="BM44" s="366"/>
      <c r="BN44" s="175"/>
      <c r="BO44" s="366"/>
      <c r="BP44" s="366"/>
      <c r="BQ44" s="195"/>
      <c r="BR44" s="166"/>
      <c r="BS44" s="166"/>
      <c r="BT44" s="177"/>
      <c r="BU44" s="366"/>
      <c r="BV44" s="361"/>
      <c r="BW44" s="361"/>
      <c r="BX44" s="361"/>
      <c r="BY44" s="361"/>
      <c r="BZ44" s="361"/>
      <c r="CA44" s="361"/>
      <c r="CB44" s="366"/>
      <c r="CC44" s="366"/>
      <c r="CD44" s="366"/>
      <c r="CE44" s="366"/>
      <c r="CF44" s="366"/>
      <c r="CG44" s="366"/>
      <c r="CH44" s="366"/>
      <c r="CI44" s="366"/>
      <c r="CJ44" s="366"/>
      <c r="CK44" s="366"/>
      <c r="CL44" s="366"/>
      <c r="CM44" s="366"/>
      <c r="CN44" s="366"/>
      <c r="CO44" s="366"/>
      <c r="CP44" s="366"/>
      <c r="CQ44" s="366"/>
      <c r="CR44" s="366"/>
      <c r="CS44" s="366"/>
      <c r="CT44" s="361"/>
      <c r="CU44" s="361"/>
      <c r="CV44" s="361"/>
      <c r="CW44" s="361"/>
      <c r="CX44" s="361"/>
      <c r="CY44" s="361"/>
      <c r="CZ44" s="361"/>
      <c r="DA44" s="166"/>
      <c r="DB44" s="177"/>
      <c r="DC44" s="389"/>
      <c r="DD44" s="166"/>
      <c r="DE44" s="166"/>
      <c r="DF44" s="166"/>
      <c r="DG44" s="166"/>
      <c r="DH44" s="166"/>
      <c r="DI44" s="166"/>
      <c r="DJ44" s="166"/>
      <c r="DK44" s="166"/>
      <c r="DL44" s="166"/>
      <c r="DM44" s="166"/>
      <c r="DN44" s="252"/>
      <c r="DO44" s="366"/>
      <c r="DP44" s="366"/>
      <c r="DQ44" s="366"/>
      <c r="DR44" s="366"/>
      <c r="DS44" s="366"/>
      <c r="DT44" s="166"/>
      <c r="DU44" s="166"/>
      <c r="DV44" s="166"/>
      <c r="DW44" s="166"/>
      <c r="DX44" s="166"/>
      <c r="DY44" s="366"/>
      <c r="DZ44" s="366"/>
      <c r="EA44" s="366"/>
      <c r="EB44" s="366"/>
      <c r="EC44" s="366"/>
      <c r="ED44" s="366"/>
      <c r="EE44" s="366"/>
      <c r="EF44" s="366"/>
      <c r="EG44" s="366"/>
      <c r="EH44" s="366"/>
      <c r="EI44" s="366"/>
      <c r="EJ44" s="366"/>
      <c r="EK44" s="366"/>
      <c r="EL44" s="361"/>
      <c r="EM44" s="361"/>
      <c r="EN44" s="361"/>
      <c r="EO44" s="361"/>
      <c r="EP44" s="361"/>
      <c r="EQ44" s="361"/>
      <c r="ER44" s="361"/>
      <c r="ES44" s="361"/>
      <c r="ET44" s="296"/>
    </row>
    <row r="45" spans="1:151" s="56" customFormat="1" ht="86.45" customHeight="1">
      <c r="A45" s="123"/>
      <c r="B45" s="107">
        <v>34</v>
      </c>
      <c r="C45" s="60" t="s">
        <v>242</v>
      </c>
      <c r="D45" s="153">
        <v>109</v>
      </c>
      <c r="E45" s="407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408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409"/>
      <c r="AK45" s="292"/>
      <c r="AL45" s="292"/>
      <c r="AM45" s="292"/>
      <c r="AN45" s="292"/>
      <c r="AO45" s="292"/>
      <c r="AP45" s="292"/>
      <c r="AQ45" s="292"/>
      <c r="AR45" s="292"/>
      <c r="AS45" s="292"/>
      <c r="AT45" s="148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407"/>
      <c r="BI45" s="292"/>
      <c r="BJ45" s="292"/>
      <c r="BK45" s="407"/>
      <c r="BL45" s="292"/>
      <c r="BM45" s="292"/>
      <c r="BN45" s="407"/>
      <c r="BO45" s="292"/>
      <c r="BP45" s="292"/>
      <c r="BQ45" s="408"/>
      <c r="BR45" s="408"/>
      <c r="BS45" s="408"/>
      <c r="BT45" s="408"/>
      <c r="BU45" s="148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410"/>
      <c r="CH45" s="410"/>
      <c r="CI45" s="410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411"/>
      <c r="CU45" s="411"/>
      <c r="CV45" s="411"/>
      <c r="CW45" s="411"/>
      <c r="CX45" s="411"/>
      <c r="CY45" s="411"/>
      <c r="CZ45" s="411"/>
      <c r="DA45" s="292"/>
      <c r="DB45" s="292"/>
      <c r="DC45" s="412"/>
      <c r="DD45" s="292"/>
      <c r="DE45" s="292"/>
      <c r="DF45" s="292"/>
      <c r="DG45" s="292"/>
      <c r="DH45" s="292"/>
      <c r="DI45" s="292"/>
      <c r="DJ45" s="292"/>
      <c r="DK45" s="292"/>
      <c r="DL45" s="292"/>
      <c r="DM45" s="292"/>
      <c r="DN45" s="302"/>
      <c r="DO45" s="292"/>
      <c r="DP45" s="292"/>
      <c r="DQ45" s="413"/>
      <c r="DR45" s="292"/>
      <c r="DS45" s="413"/>
      <c r="DT45" s="408"/>
      <c r="DU45" s="408"/>
      <c r="DV45" s="408"/>
      <c r="DW45" s="408"/>
      <c r="DX45" s="408"/>
      <c r="DY45" s="292"/>
      <c r="DZ45" s="292"/>
      <c r="EA45" s="292"/>
      <c r="EB45" s="292"/>
      <c r="EC45" s="292"/>
      <c r="ED45" s="292"/>
      <c r="EE45" s="292"/>
      <c r="EF45" s="292"/>
      <c r="EG45" s="292"/>
      <c r="EH45" s="292"/>
      <c r="EI45" s="292"/>
      <c r="EJ45" s="292"/>
      <c r="EK45" s="292"/>
      <c r="EL45" s="411"/>
      <c r="EM45" s="411"/>
      <c r="EN45" s="411"/>
      <c r="EO45" s="411"/>
      <c r="EP45" s="411"/>
      <c r="EQ45" s="411"/>
      <c r="ER45" s="411"/>
      <c r="ES45" s="411"/>
      <c r="ET45" s="414"/>
    </row>
    <row r="46" spans="1:151" s="332" customFormat="1" ht="37.5" customHeight="1">
      <c r="B46" s="455"/>
      <c r="C46" s="454"/>
      <c r="D46" s="462">
        <f>SUM(D10:D45)</f>
        <v>5585</v>
      </c>
      <c r="E46" s="465">
        <f>SUM(F46:H46)</f>
        <v>31.2</v>
      </c>
      <c r="F46" s="462">
        <f t="shared" ref="F46:H46" si="0">SUM(F10:F45)</f>
        <v>31.2</v>
      </c>
      <c r="G46" s="462">
        <f t="shared" si="0"/>
        <v>0</v>
      </c>
      <c r="H46" s="462">
        <f t="shared" si="0"/>
        <v>0</v>
      </c>
      <c r="I46" s="464">
        <f>SUM(I10:I45)</f>
        <v>36</v>
      </c>
      <c r="J46" s="464">
        <f>SUM(J10:J45)</f>
        <v>36</v>
      </c>
      <c r="K46" s="464">
        <f>SUM(K10:K45)</f>
        <v>0</v>
      </c>
      <c r="L46" s="464">
        <f>SUM(L10:L45)</f>
        <v>0</v>
      </c>
      <c r="M46" s="464">
        <f>SUM(M10:M45)</f>
        <v>0</v>
      </c>
      <c r="N46" s="464">
        <f t="shared" ref="N46" si="1">SUM(N10:N45)</f>
        <v>0</v>
      </c>
      <c r="O46" s="464">
        <f t="shared" ref="O46" si="2">SUM(O10:O45)</f>
        <v>0</v>
      </c>
      <c r="P46" s="464">
        <f t="shared" ref="P46:S46" si="3">SUM(P10:P45)</f>
        <v>5</v>
      </c>
      <c r="Q46" s="465">
        <f>R46+S46+T46</f>
        <v>3</v>
      </c>
      <c r="R46" s="464">
        <f t="shared" si="3"/>
        <v>0</v>
      </c>
      <c r="S46" s="464">
        <f t="shared" si="3"/>
        <v>1</v>
      </c>
      <c r="T46" s="466">
        <f t="shared" ref="T46" si="4">U46+V46</f>
        <v>2</v>
      </c>
      <c r="U46" s="464">
        <f t="shared" ref="U46" si="5">SUM(U10:U45)</f>
        <v>1</v>
      </c>
      <c r="V46" s="464">
        <f>SUM(V10:V45)</f>
        <v>1</v>
      </c>
      <c r="W46" s="464">
        <f t="shared" ref="W46" si="6">SUM(W10:W45)</f>
        <v>0</v>
      </c>
      <c r="X46" s="464">
        <f t="shared" ref="X46:AB46" si="7">SUM(X10:X45)</f>
        <v>0</v>
      </c>
      <c r="Y46" s="464">
        <f t="shared" si="7"/>
        <v>0</v>
      </c>
      <c r="Z46" s="464">
        <f t="shared" si="7"/>
        <v>0</v>
      </c>
      <c r="AA46" s="464">
        <f>SUM(AA10:AA45)</f>
        <v>36</v>
      </c>
      <c r="AB46" s="464">
        <f t="shared" si="7"/>
        <v>36</v>
      </c>
      <c r="AC46" s="464">
        <f t="shared" ref="AC46" si="8">SUM(AC10:AC45)</f>
        <v>36</v>
      </c>
      <c r="AD46" s="464">
        <f t="shared" ref="AD46" si="9">SUM(AD10:AD45)</f>
        <v>36</v>
      </c>
      <c r="AE46" s="464">
        <f t="shared" ref="AE46" si="10">SUM(AE10:AE45)</f>
        <v>0</v>
      </c>
      <c r="AF46" s="464">
        <f t="shared" ref="AF46" si="11">SUM(AF10:AF45)</f>
        <v>0</v>
      </c>
      <c r="AG46" s="464">
        <f t="shared" ref="AG46" si="12">SUM(AG10:AG45)</f>
        <v>0</v>
      </c>
      <c r="AH46" s="464">
        <f t="shared" ref="AH46" si="13">SUM(AH10:AH45)</f>
        <v>33</v>
      </c>
      <c r="AI46" s="464">
        <f t="shared" ref="AI46" si="14">SUM(AI10:AI45)</f>
        <v>0</v>
      </c>
      <c r="AJ46" s="467">
        <f t="shared" ref="AJ46" si="15">SUM(AK46:AR46)</f>
        <v>40226</v>
      </c>
      <c r="AK46" s="464">
        <f t="shared" ref="AK46" si="16">SUM(AK10:AK45)</f>
        <v>25392.5</v>
      </c>
      <c r="AL46" s="464">
        <f t="shared" ref="AL46:AM46" si="17">SUM(AL10:AL45)</f>
        <v>13528.5</v>
      </c>
      <c r="AM46" s="464">
        <f t="shared" si="17"/>
        <v>1305</v>
      </c>
      <c r="AN46" s="464">
        <f t="shared" ref="AN46" si="18">SUM(AN10:AN45)</f>
        <v>0</v>
      </c>
      <c r="AO46" s="464">
        <f t="shared" ref="AO46" si="19">SUM(AO10:AO45)</f>
        <v>0</v>
      </c>
      <c r="AP46" s="464">
        <f t="shared" ref="AP46" si="20">SUM(AP10:AP45)</f>
        <v>0</v>
      </c>
      <c r="AQ46" s="464">
        <f t="shared" ref="AQ46" si="21">SUM(AQ10:AQ45)</f>
        <v>0</v>
      </c>
      <c r="AR46" s="464">
        <f t="shared" ref="AR46" si="22">SUM(AR10:AR45)</f>
        <v>0</v>
      </c>
      <c r="AS46" s="464">
        <f t="shared" ref="AS46" si="23">SUM(AS10:AS45)</f>
        <v>36</v>
      </c>
      <c r="AT46" s="464">
        <f>SUM(AT10:AT45)</f>
        <v>36</v>
      </c>
      <c r="AU46" s="465">
        <f>SUM(AU10:AU45)</f>
        <v>36</v>
      </c>
      <c r="AV46" s="465">
        <f t="shared" ref="AV46:AW46" si="24">SUM(AV10:AV45)</f>
        <v>0</v>
      </c>
      <c r="AW46" s="465">
        <f t="shared" si="24"/>
        <v>0</v>
      </c>
      <c r="AX46" s="464">
        <f t="shared" ref="AX46:AY46" si="25">SUM(AX10:AX45)</f>
        <v>0</v>
      </c>
      <c r="AY46" s="464">
        <f t="shared" si="25"/>
        <v>0</v>
      </c>
      <c r="AZ46" s="464">
        <f t="shared" ref="AZ46:BA46" si="26">SUM(AZ10:AZ45)</f>
        <v>0</v>
      </c>
      <c r="BA46" s="464">
        <f t="shared" si="26"/>
        <v>0</v>
      </c>
      <c r="BB46" s="464">
        <f t="shared" ref="BB46" si="27">SUM(BB10:BB45)</f>
        <v>0</v>
      </c>
      <c r="BC46" s="464">
        <f t="shared" ref="BC46" si="28">SUM(BC10:BC45)</f>
        <v>0</v>
      </c>
      <c r="BD46" s="464">
        <f t="shared" ref="BD46" si="29">SUM(BD10:BD45)</f>
        <v>36</v>
      </c>
      <c r="BE46" s="464">
        <f t="shared" ref="BE46" si="30">SUM(BE10:BE45)</f>
        <v>0</v>
      </c>
      <c r="BF46" s="464">
        <f t="shared" ref="BF46" si="31">SUM(BF10:BF45)</f>
        <v>0</v>
      </c>
      <c r="BG46" s="463">
        <f t="shared" ref="BG46" si="32">BH46+BK46+BN46+BQ46</f>
        <v>10</v>
      </c>
      <c r="BH46" s="464">
        <f>SUM(BH10:BH45)</f>
        <v>0</v>
      </c>
      <c r="BI46" s="464">
        <f t="shared" ref="BI46:BJ46" si="33">SUM(BI10:BI45)</f>
        <v>0</v>
      </c>
      <c r="BJ46" s="464">
        <f t="shared" si="33"/>
        <v>0</v>
      </c>
      <c r="BK46" s="464">
        <f>SUM(BL46:BM46)</f>
        <v>6</v>
      </c>
      <c r="BL46" s="464">
        <f t="shared" ref="BL46" si="34">SUM(BL10:BL45)</f>
        <v>0</v>
      </c>
      <c r="BM46" s="464">
        <f t="shared" ref="BM46" si="35">SUM(BM10:BM45)</f>
        <v>6</v>
      </c>
      <c r="BN46" s="464">
        <f>SUM(BO46:BP46)</f>
        <v>4</v>
      </c>
      <c r="BO46" s="464">
        <f t="shared" ref="BO46" si="36">SUM(BO10:BO45)</f>
        <v>0</v>
      </c>
      <c r="BP46" s="464">
        <f t="shared" ref="BP46" si="37">SUM(BP10:BP45)</f>
        <v>4</v>
      </c>
      <c r="BQ46" s="464">
        <f t="shared" ref="BQ46:BT46" si="38">SUM(BQ10:BQ45)</f>
        <v>0</v>
      </c>
      <c r="BR46" s="464">
        <f t="shared" si="38"/>
        <v>6</v>
      </c>
      <c r="BS46" s="464">
        <f t="shared" si="38"/>
        <v>4</v>
      </c>
      <c r="BT46" s="464">
        <f t="shared" si="38"/>
        <v>0</v>
      </c>
      <c r="BU46" s="464">
        <f>SUM(BU10:BU45)</f>
        <v>0</v>
      </c>
      <c r="BV46" s="464">
        <f t="shared" ref="BV46:BZ46" si="39">SUM(BV10:BV45)</f>
        <v>0</v>
      </c>
      <c r="BW46" s="464">
        <f t="shared" si="39"/>
        <v>0</v>
      </c>
      <c r="BX46" s="464">
        <f t="shared" si="39"/>
        <v>0</v>
      </c>
      <c r="BY46" s="464">
        <f t="shared" si="39"/>
        <v>0</v>
      </c>
      <c r="BZ46" s="464">
        <f t="shared" si="39"/>
        <v>2</v>
      </c>
      <c r="CA46" s="464">
        <f t="shared" ref="CA46" si="40">SUM(CA10:CA45)</f>
        <v>0</v>
      </c>
      <c r="CB46" s="464">
        <f t="shared" ref="CB46" si="41">SUM(CB10:CB45)</f>
        <v>0</v>
      </c>
      <c r="CC46" s="464">
        <f t="shared" ref="CC46" si="42">SUM(CC10:CC45)</f>
        <v>15</v>
      </c>
      <c r="CD46" s="464">
        <f t="shared" ref="CD46" si="43">SUM(CD10:CD45)</f>
        <v>1</v>
      </c>
      <c r="CE46" s="464">
        <f t="shared" ref="CE46" si="44">SUM(CE10:CE45)</f>
        <v>1</v>
      </c>
      <c r="CF46" s="464">
        <f t="shared" ref="CF46" si="45">SUM(CF10:CF45)</f>
        <v>0</v>
      </c>
      <c r="CG46" s="464">
        <f t="shared" ref="CG46" si="46">SUM(CG10:CG45)</f>
        <v>13</v>
      </c>
      <c r="CH46" s="464">
        <f t="shared" ref="CH46" si="47">SUM(CH10:CH45)</f>
        <v>0</v>
      </c>
      <c r="CI46" s="464">
        <f t="shared" ref="CI46" si="48">SUM(CI10:CI45)</f>
        <v>0</v>
      </c>
      <c r="CJ46" s="464">
        <f t="shared" ref="CJ46" si="49">SUM(CJ10:CJ45)</f>
        <v>2</v>
      </c>
      <c r="CK46" s="464">
        <f t="shared" ref="CK46:CM46" si="50">SUM(CK10:CK45)</f>
        <v>2</v>
      </c>
      <c r="CL46" s="464">
        <f t="shared" si="50"/>
        <v>2</v>
      </c>
      <c r="CM46" s="464">
        <f t="shared" si="50"/>
        <v>2</v>
      </c>
      <c r="CN46" s="464">
        <f t="shared" ref="CN46" si="51">SUM(CN10:CN45)</f>
        <v>0</v>
      </c>
      <c r="CO46" s="464">
        <f>CP46+CQ46+CS46</f>
        <v>1368</v>
      </c>
      <c r="CP46" s="464">
        <f>SUM(CP10:CP45)</f>
        <v>883</v>
      </c>
      <c r="CQ46" s="464">
        <f t="shared" ref="CQ46:ET46" si="52">SUM(CQ10:CQ45)</f>
        <v>485</v>
      </c>
      <c r="CR46" s="464">
        <f t="shared" si="52"/>
        <v>46</v>
      </c>
      <c r="CS46" s="464">
        <f t="shared" si="52"/>
        <v>0</v>
      </c>
      <c r="CT46" s="464">
        <f t="shared" si="52"/>
        <v>0</v>
      </c>
      <c r="CU46" s="464">
        <f t="shared" si="52"/>
        <v>0</v>
      </c>
      <c r="CV46" s="464">
        <f t="shared" si="52"/>
        <v>0</v>
      </c>
      <c r="CW46" s="464">
        <f t="shared" si="52"/>
        <v>0</v>
      </c>
      <c r="CX46" s="464">
        <f t="shared" si="52"/>
        <v>0</v>
      </c>
      <c r="CY46" s="464">
        <f t="shared" si="52"/>
        <v>0</v>
      </c>
      <c r="CZ46" s="464">
        <f t="shared" si="52"/>
        <v>0</v>
      </c>
      <c r="DA46" s="464">
        <f t="shared" si="52"/>
        <v>34</v>
      </c>
      <c r="DB46" s="464">
        <f t="shared" si="52"/>
        <v>34</v>
      </c>
      <c r="DC46" s="468">
        <f t="shared" ref="DC46" si="53">DB46/DA46*100</f>
        <v>100</v>
      </c>
      <c r="DD46" s="464">
        <f t="shared" si="52"/>
        <v>10</v>
      </c>
      <c r="DE46" s="464">
        <f t="shared" si="52"/>
        <v>10</v>
      </c>
      <c r="DF46" s="464">
        <f t="shared" si="52"/>
        <v>2</v>
      </c>
      <c r="DG46" s="464">
        <f t="shared" si="52"/>
        <v>1</v>
      </c>
      <c r="DH46" s="464">
        <f t="shared" si="52"/>
        <v>11</v>
      </c>
      <c r="DI46" s="464">
        <f t="shared" si="52"/>
        <v>1</v>
      </c>
      <c r="DJ46" s="464">
        <f t="shared" si="52"/>
        <v>11</v>
      </c>
      <c r="DK46" s="464">
        <f t="shared" si="52"/>
        <v>1</v>
      </c>
      <c r="DL46" s="464">
        <f t="shared" si="52"/>
        <v>0</v>
      </c>
      <c r="DM46" s="464">
        <f t="shared" si="52"/>
        <v>0</v>
      </c>
      <c r="DN46" s="464">
        <f t="shared" si="52"/>
        <v>0</v>
      </c>
      <c r="DO46" s="464">
        <f t="shared" si="52"/>
        <v>0</v>
      </c>
      <c r="DP46" s="464">
        <f t="shared" si="52"/>
        <v>0</v>
      </c>
      <c r="DQ46" s="464">
        <f t="shared" si="52"/>
        <v>23</v>
      </c>
      <c r="DR46" s="464">
        <f t="shared" si="52"/>
        <v>2</v>
      </c>
      <c r="DS46" s="464">
        <f t="shared" si="52"/>
        <v>2</v>
      </c>
      <c r="DT46" s="464">
        <f t="shared" si="52"/>
        <v>0</v>
      </c>
      <c r="DU46" s="464">
        <f t="shared" si="52"/>
        <v>0</v>
      </c>
      <c r="DV46" s="464">
        <f t="shared" si="52"/>
        <v>0</v>
      </c>
      <c r="DW46" s="464">
        <f t="shared" si="52"/>
        <v>0</v>
      </c>
      <c r="DX46" s="464">
        <f t="shared" si="52"/>
        <v>0</v>
      </c>
      <c r="DY46" s="464">
        <f t="shared" si="52"/>
        <v>0</v>
      </c>
      <c r="DZ46" s="464">
        <f t="shared" si="52"/>
        <v>1</v>
      </c>
      <c r="EA46" s="464">
        <f t="shared" si="52"/>
        <v>1</v>
      </c>
      <c r="EB46" s="464">
        <f t="shared" si="52"/>
        <v>0</v>
      </c>
      <c r="EC46" s="464">
        <f t="shared" si="52"/>
        <v>0</v>
      </c>
      <c r="ED46" s="464">
        <f t="shared" si="52"/>
        <v>5</v>
      </c>
      <c r="EE46" s="464">
        <f t="shared" si="52"/>
        <v>0</v>
      </c>
      <c r="EF46" s="464">
        <f t="shared" si="52"/>
        <v>1</v>
      </c>
      <c r="EG46" s="464">
        <f t="shared" si="52"/>
        <v>0</v>
      </c>
      <c r="EH46" s="464">
        <f t="shared" si="52"/>
        <v>0</v>
      </c>
      <c r="EI46" s="464">
        <f t="shared" si="52"/>
        <v>0</v>
      </c>
      <c r="EJ46" s="464">
        <f t="shared" si="52"/>
        <v>2</v>
      </c>
      <c r="EK46" s="464">
        <f t="shared" si="52"/>
        <v>0</v>
      </c>
      <c r="EL46" s="464">
        <f>SUM(EL10:EL45)</f>
        <v>0</v>
      </c>
      <c r="EM46" s="464">
        <f t="shared" si="52"/>
        <v>2</v>
      </c>
      <c r="EN46" s="464">
        <f t="shared" si="52"/>
        <v>3</v>
      </c>
      <c r="EO46" s="464">
        <f t="shared" si="52"/>
        <v>0</v>
      </c>
      <c r="EP46" s="464">
        <f t="shared" si="52"/>
        <v>0</v>
      </c>
      <c r="EQ46" s="464">
        <f t="shared" si="52"/>
        <v>2</v>
      </c>
      <c r="ER46" s="464">
        <f t="shared" si="52"/>
        <v>1</v>
      </c>
      <c r="ES46" s="464">
        <f t="shared" si="52"/>
        <v>3</v>
      </c>
      <c r="ET46" s="469">
        <f t="shared" si="52"/>
        <v>1</v>
      </c>
    </row>
    <row r="47" spans="1:151" s="332" customFormat="1" ht="60.75" customHeight="1">
      <c r="A47" s="461"/>
      <c r="B47" s="470"/>
      <c r="C47" s="471" t="s">
        <v>427</v>
      </c>
      <c r="D47" s="472">
        <f>SUM(D10:D43)</f>
        <v>5363</v>
      </c>
      <c r="E47" s="472">
        <f t="shared" ref="E47:BP47" si="54">SUM(E10:E43)</f>
        <v>31.2</v>
      </c>
      <c r="F47" s="472">
        <f t="shared" si="54"/>
        <v>31.2</v>
      </c>
      <c r="G47" s="472">
        <f t="shared" si="54"/>
        <v>0</v>
      </c>
      <c r="H47" s="472">
        <f t="shared" si="54"/>
        <v>0</v>
      </c>
      <c r="I47" s="472">
        <f t="shared" si="54"/>
        <v>36</v>
      </c>
      <c r="J47" s="472">
        <f t="shared" si="54"/>
        <v>36</v>
      </c>
      <c r="K47" s="472">
        <f t="shared" si="54"/>
        <v>0</v>
      </c>
      <c r="L47" s="472">
        <f t="shared" si="54"/>
        <v>0</v>
      </c>
      <c r="M47" s="472">
        <f t="shared" si="54"/>
        <v>0</v>
      </c>
      <c r="N47" s="472">
        <f t="shared" si="54"/>
        <v>0</v>
      </c>
      <c r="O47" s="472">
        <f t="shared" si="54"/>
        <v>0</v>
      </c>
      <c r="P47" s="472">
        <f t="shared" si="54"/>
        <v>5</v>
      </c>
      <c r="Q47" s="472">
        <f t="shared" si="54"/>
        <v>3</v>
      </c>
      <c r="R47" s="472">
        <f t="shared" si="54"/>
        <v>0</v>
      </c>
      <c r="S47" s="472">
        <f t="shared" si="54"/>
        <v>1</v>
      </c>
      <c r="T47" s="472">
        <f t="shared" si="54"/>
        <v>2</v>
      </c>
      <c r="U47" s="472">
        <f t="shared" si="54"/>
        <v>1</v>
      </c>
      <c r="V47" s="472">
        <f t="shared" si="54"/>
        <v>1</v>
      </c>
      <c r="W47" s="472">
        <f t="shared" si="54"/>
        <v>0</v>
      </c>
      <c r="X47" s="472">
        <f t="shared" si="54"/>
        <v>0</v>
      </c>
      <c r="Y47" s="472">
        <f t="shared" si="54"/>
        <v>0</v>
      </c>
      <c r="Z47" s="472">
        <f t="shared" si="54"/>
        <v>0</v>
      </c>
      <c r="AA47" s="472">
        <f t="shared" si="54"/>
        <v>36</v>
      </c>
      <c r="AB47" s="472">
        <f t="shared" si="54"/>
        <v>36</v>
      </c>
      <c r="AC47" s="472">
        <f t="shared" si="54"/>
        <v>36</v>
      </c>
      <c r="AD47" s="472">
        <f t="shared" si="54"/>
        <v>36</v>
      </c>
      <c r="AE47" s="472">
        <f t="shared" si="54"/>
        <v>0</v>
      </c>
      <c r="AF47" s="472">
        <f t="shared" si="54"/>
        <v>0</v>
      </c>
      <c r="AG47" s="472">
        <f t="shared" si="54"/>
        <v>0</v>
      </c>
      <c r="AH47" s="472">
        <f t="shared" si="54"/>
        <v>33</v>
      </c>
      <c r="AI47" s="472">
        <f t="shared" si="54"/>
        <v>0</v>
      </c>
      <c r="AJ47" s="472">
        <f t="shared" si="54"/>
        <v>44843</v>
      </c>
      <c r="AK47" s="472">
        <f t="shared" si="54"/>
        <v>25392.5</v>
      </c>
      <c r="AL47" s="472">
        <f t="shared" si="54"/>
        <v>13528.5</v>
      </c>
      <c r="AM47" s="472">
        <f t="shared" si="54"/>
        <v>1305</v>
      </c>
      <c r="AN47" s="472">
        <f t="shared" si="54"/>
        <v>0</v>
      </c>
      <c r="AO47" s="472">
        <f t="shared" si="54"/>
        <v>0</v>
      </c>
      <c r="AP47" s="472">
        <f t="shared" si="54"/>
        <v>0</v>
      </c>
      <c r="AQ47" s="472">
        <f t="shared" si="54"/>
        <v>0</v>
      </c>
      <c r="AR47" s="472">
        <f t="shared" si="54"/>
        <v>0</v>
      </c>
      <c r="AS47" s="472">
        <f t="shared" si="54"/>
        <v>36</v>
      </c>
      <c r="AT47" s="472">
        <f t="shared" si="54"/>
        <v>36</v>
      </c>
      <c r="AU47" s="472">
        <f t="shared" si="54"/>
        <v>36</v>
      </c>
      <c r="AV47" s="472">
        <f t="shared" si="54"/>
        <v>0</v>
      </c>
      <c r="AW47" s="472">
        <f t="shared" si="54"/>
        <v>0</v>
      </c>
      <c r="AX47" s="472">
        <f t="shared" si="54"/>
        <v>0</v>
      </c>
      <c r="AY47" s="472">
        <f t="shared" si="54"/>
        <v>0</v>
      </c>
      <c r="AZ47" s="472">
        <f t="shared" si="54"/>
        <v>0</v>
      </c>
      <c r="BA47" s="472">
        <f t="shared" si="54"/>
        <v>0</v>
      </c>
      <c r="BB47" s="472">
        <f t="shared" si="54"/>
        <v>0</v>
      </c>
      <c r="BC47" s="472">
        <f t="shared" si="54"/>
        <v>0</v>
      </c>
      <c r="BD47" s="472">
        <f t="shared" si="54"/>
        <v>36</v>
      </c>
      <c r="BE47" s="472">
        <f t="shared" si="54"/>
        <v>0</v>
      </c>
      <c r="BF47" s="472">
        <f t="shared" si="54"/>
        <v>0</v>
      </c>
      <c r="BG47" s="472">
        <f t="shared" si="54"/>
        <v>10</v>
      </c>
      <c r="BH47" s="472">
        <f t="shared" si="54"/>
        <v>0</v>
      </c>
      <c r="BI47" s="472">
        <f t="shared" si="54"/>
        <v>0</v>
      </c>
      <c r="BJ47" s="472">
        <f t="shared" si="54"/>
        <v>0</v>
      </c>
      <c r="BK47" s="472">
        <f t="shared" si="54"/>
        <v>6</v>
      </c>
      <c r="BL47" s="472">
        <f t="shared" si="54"/>
        <v>0</v>
      </c>
      <c r="BM47" s="472">
        <f t="shared" si="54"/>
        <v>6</v>
      </c>
      <c r="BN47" s="472">
        <f t="shared" si="54"/>
        <v>4</v>
      </c>
      <c r="BO47" s="472">
        <f t="shared" si="54"/>
        <v>0</v>
      </c>
      <c r="BP47" s="472">
        <f t="shared" si="54"/>
        <v>4</v>
      </c>
      <c r="BQ47" s="472">
        <f t="shared" ref="BQ47:EB47" si="55">SUM(BQ10:BQ43)</f>
        <v>0</v>
      </c>
      <c r="BR47" s="472">
        <f t="shared" si="55"/>
        <v>6</v>
      </c>
      <c r="BS47" s="472">
        <f t="shared" si="55"/>
        <v>4</v>
      </c>
      <c r="BT47" s="472">
        <f t="shared" si="55"/>
        <v>0</v>
      </c>
      <c r="BU47" s="472">
        <f t="shared" si="55"/>
        <v>0</v>
      </c>
      <c r="BV47" s="472">
        <f t="shared" si="55"/>
        <v>0</v>
      </c>
      <c r="BW47" s="472">
        <f t="shared" si="55"/>
        <v>0</v>
      </c>
      <c r="BX47" s="472">
        <f t="shared" si="55"/>
        <v>0</v>
      </c>
      <c r="BY47" s="472">
        <f t="shared" si="55"/>
        <v>0</v>
      </c>
      <c r="BZ47" s="472">
        <f t="shared" si="55"/>
        <v>2</v>
      </c>
      <c r="CA47" s="472">
        <f t="shared" si="55"/>
        <v>0</v>
      </c>
      <c r="CB47" s="472">
        <f t="shared" si="55"/>
        <v>0</v>
      </c>
      <c r="CC47" s="472">
        <f t="shared" si="55"/>
        <v>15</v>
      </c>
      <c r="CD47" s="472">
        <f>SUM(CD10:CD43)</f>
        <v>1</v>
      </c>
      <c r="CE47" s="472">
        <f t="shared" si="55"/>
        <v>1</v>
      </c>
      <c r="CF47" s="472">
        <f t="shared" si="55"/>
        <v>0</v>
      </c>
      <c r="CG47" s="472">
        <f t="shared" si="55"/>
        <v>13</v>
      </c>
      <c r="CH47" s="472">
        <f t="shared" si="55"/>
        <v>0</v>
      </c>
      <c r="CI47" s="472">
        <f t="shared" si="55"/>
        <v>0</v>
      </c>
      <c r="CJ47" s="472">
        <f t="shared" si="55"/>
        <v>2</v>
      </c>
      <c r="CK47" s="472">
        <f t="shared" si="55"/>
        <v>2</v>
      </c>
      <c r="CL47" s="472">
        <f t="shared" si="55"/>
        <v>2</v>
      </c>
      <c r="CM47" s="472">
        <f t="shared" si="55"/>
        <v>2</v>
      </c>
      <c r="CN47" s="472">
        <f t="shared" si="55"/>
        <v>0</v>
      </c>
      <c r="CO47" s="472">
        <f t="shared" si="55"/>
        <v>1414</v>
      </c>
      <c r="CP47" s="472">
        <f t="shared" si="55"/>
        <v>883</v>
      </c>
      <c r="CQ47" s="472">
        <f t="shared" si="55"/>
        <v>485</v>
      </c>
      <c r="CR47" s="472">
        <f t="shared" si="55"/>
        <v>46</v>
      </c>
      <c r="CS47" s="472">
        <f t="shared" si="55"/>
        <v>0</v>
      </c>
      <c r="CT47" s="472">
        <f t="shared" si="55"/>
        <v>0</v>
      </c>
      <c r="CU47" s="472">
        <f t="shared" si="55"/>
        <v>0</v>
      </c>
      <c r="CV47" s="472">
        <f t="shared" si="55"/>
        <v>0</v>
      </c>
      <c r="CW47" s="472">
        <f t="shared" si="55"/>
        <v>0</v>
      </c>
      <c r="CX47" s="472">
        <f>SUM(CX10:CX43)</f>
        <v>0</v>
      </c>
      <c r="CY47" s="472">
        <f t="shared" si="55"/>
        <v>0</v>
      </c>
      <c r="CZ47" s="472">
        <f t="shared" si="55"/>
        <v>0</v>
      </c>
      <c r="DA47" s="472">
        <f t="shared" si="55"/>
        <v>34</v>
      </c>
      <c r="DB47" s="472">
        <f t="shared" si="55"/>
        <v>34</v>
      </c>
      <c r="DC47" s="472">
        <f t="shared" si="55"/>
        <v>100</v>
      </c>
      <c r="DD47" s="472">
        <f t="shared" si="55"/>
        <v>10</v>
      </c>
      <c r="DE47" s="472">
        <f t="shared" si="55"/>
        <v>10</v>
      </c>
      <c r="DF47" s="472">
        <f t="shared" si="55"/>
        <v>2</v>
      </c>
      <c r="DG47" s="472">
        <f t="shared" si="55"/>
        <v>1</v>
      </c>
      <c r="DH47" s="472">
        <f t="shared" si="55"/>
        <v>11</v>
      </c>
      <c r="DI47" s="472">
        <f t="shared" si="55"/>
        <v>1</v>
      </c>
      <c r="DJ47" s="472">
        <f t="shared" si="55"/>
        <v>11</v>
      </c>
      <c r="DK47" s="472">
        <f t="shared" si="55"/>
        <v>1</v>
      </c>
      <c r="DL47" s="472">
        <f t="shared" si="55"/>
        <v>0</v>
      </c>
      <c r="DM47" s="472">
        <f t="shared" si="55"/>
        <v>0</v>
      </c>
      <c r="DN47" s="472">
        <f t="shared" si="55"/>
        <v>0</v>
      </c>
      <c r="DO47" s="472">
        <f t="shared" si="55"/>
        <v>0</v>
      </c>
      <c r="DP47" s="472">
        <f t="shared" si="55"/>
        <v>0</v>
      </c>
      <c r="DQ47" s="472">
        <f t="shared" si="55"/>
        <v>23</v>
      </c>
      <c r="DR47" s="472">
        <f t="shared" si="55"/>
        <v>2</v>
      </c>
      <c r="DS47" s="472">
        <f t="shared" si="55"/>
        <v>2</v>
      </c>
      <c r="DT47" s="472">
        <f t="shared" si="55"/>
        <v>0</v>
      </c>
      <c r="DU47" s="472">
        <f t="shared" si="55"/>
        <v>0</v>
      </c>
      <c r="DV47" s="472">
        <f t="shared" si="55"/>
        <v>0</v>
      </c>
      <c r="DW47" s="472">
        <f t="shared" si="55"/>
        <v>0</v>
      </c>
      <c r="DX47" s="472">
        <f t="shared" si="55"/>
        <v>0</v>
      </c>
      <c r="DY47" s="472">
        <f t="shared" si="55"/>
        <v>0</v>
      </c>
      <c r="DZ47" s="472">
        <f t="shared" si="55"/>
        <v>1</v>
      </c>
      <c r="EA47" s="472">
        <f t="shared" si="55"/>
        <v>1</v>
      </c>
      <c r="EB47" s="472">
        <f t="shared" si="55"/>
        <v>0</v>
      </c>
      <c r="EC47" s="472">
        <f t="shared" ref="EC47:ET47" si="56">SUM(EC10:EC43)</f>
        <v>0</v>
      </c>
      <c r="ED47" s="472">
        <f t="shared" si="56"/>
        <v>5</v>
      </c>
      <c r="EE47" s="472">
        <f t="shared" si="56"/>
        <v>0</v>
      </c>
      <c r="EF47" s="472">
        <f t="shared" si="56"/>
        <v>1</v>
      </c>
      <c r="EG47" s="472">
        <f t="shared" si="56"/>
        <v>0</v>
      </c>
      <c r="EH47" s="472">
        <f t="shared" si="56"/>
        <v>0</v>
      </c>
      <c r="EI47" s="472">
        <f t="shared" si="56"/>
        <v>0</v>
      </c>
      <c r="EJ47" s="472">
        <f t="shared" si="56"/>
        <v>2</v>
      </c>
      <c r="EK47" s="472">
        <f t="shared" si="56"/>
        <v>0</v>
      </c>
      <c r="EL47" s="472">
        <f t="shared" si="56"/>
        <v>0</v>
      </c>
      <c r="EM47" s="472">
        <f t="shared" si="56"/>
        <v>2</v>
      </c>
      <c r="EN47" s="472">
        <f t="shared" si="56"/>
        <v>3</v>
      </c>
      <c r="EO47" s="472">
        <f t="shared" si="56"/>
        <v>0</v>
      </c>
      <c r="EP47" s="472">
        <f t="shared" si="56"/>
        <v>0</v>
      </c>
      <c r="EQ47" s="472">
        <f t="shared" si="56"/>
        <v>2</v>
      </c>
      <c r="ER47" s="472">
        <f t="shared" si="56"/>
        <v>1</v>
      </c>
      <c r="ES47" s="472">
        <f t="shared" si="56"/>
        <v>3</v>
      </c>
      <c r="ET47" s="472">
        <f t="shared" si="56"/>
        <v>1</v>
      </c>
    </row>
    <row r="48" spans="1:151" s="71" customFormat="1" ht="30.6" customHeight="1">
      <c r="B48" s="70"/>
      <c r="C48" s="674" t="s">
        <v>353</v>
      </c>
      <c r="D48" s="674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146"/>
      <c r="S48" s="146"/>
      <c r="T48" s="66"/>
      <c r="U48" s="66"/>
      <c r="V48" s="66"/>
      <c r="W48" s="66"/>
      <c r="X48" s="66"/>
      <c r="Y48" s="146"/>
      <c r="Z48" s="146"/>
      <c r="AA48" s="66"/>
      <c r="AB48" s="14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82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G48" s="146"/>
      <c r="BH48" s="456"/>
      <c r="BI48" s="66"/>
      <c r="BJ48" s="66"/>
      <c r="BK48" s="66"/>
      <c r="BL48" s="66"/>
      <c r="BM48" s="66"/>
      <c r="BN48" s="66"/>
      <c r="BO48" s="66"/>
      <c r="BP48" s="66"/>
      <c r="BQ48" s="84"/>
      <c r="BR48" s="84"/>
      <c r="BS48" s="84"/>
      <c r="BT48" s="84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146"/>
      <c r="CK48" s="82"/>
      <c r="CL48" s="82"/>
      <c r="CM48" s="146"/>
      <c r="CN48" s="82"/>
      <c r="CO48" s="82"/>
      <c r="CP48" s="82"/>
      <c r="CQ48" s="82"/>
      <c r="CR48" s="146"/>
      <c r="CS48" s="82"/>
      <c r="CT48" s="146"/>
      <c r="CU48" s="146"/>
      <c r="CV48" s="146"/>
      <c r="CW48" s="146"/>
      <c r="CX48" s="146"/>
      <c r="CY48" s="146"/>
      <c r="CZ48" s="146"/>
      <c r="DA48" s="74">
        <f>DB46/DA46*100</f>
        <v>100</v>
      </c>
      <c r="DB48" s="74"/>
      <c r="DC48" s="74"/>
      <c r="DD48" s="74">
        <f>DE46/DD46*100</f>
        <v>100</v>
      </c>
      <c r="DE48" s="74"/>
      <c r="DF48" s="74">
        <f>DG46/DF46*100</f>
        <v>50</v>
      </c>
      <c r="DG48" s="146"/>
      <c r="DH48" s="74">
        <f>DJ46/DH46*100</f>
        <v>100</v>
      </c>
      <c r="DI48" s="74">
        <f>DK46/DI46*100</f>
        <v>100</v>
      </c>
      <c r="DJ48" s="82"/>
      <c r="DK48" s="82"/>
      <c r="DL48" s="82"/>
      <c r="DM48" s="82"/>
      <c r="DN48" s="66"/>
      <c r="DO48" s="10"/>
      <c r="DP48" s="65"/>
      <c r="DQ48" s="66"/>
      <c r="DR48" s="146"/>
      <c r="DS48" s="66"/>
      <c r="DT48" s="146"/>
      <c r="DU48" s="146"/>
      <c r="DV48" s="146"/>
      <c r="DW48" s="146"/>
      <c r="DX48" s="66"/>
      <c r="DY48" s="146"/>
      <c r="DZ48" s="82"/>
      <c r="EA48" s="66"/>
      <c r="EB48" s="82"/>
      <c r="EC48" s="66"/>
      <c r="ED48" s="146"/>
      <c r="EE48" s="66"/>
      <c r="EF48" s="82"/>
      <c r="EG48" s="82"/>
      <c r="EH48" s="82"/>
      <c r="EI48" s="146"/>
      <c r="EJ48" s="146"/>
      <c r="EK48" s="146"/>
      <c r="EL48" s="146"/>
      <c r="EM48" s="82"/>
      <c r="EN48" s="66"/>
      <c r="EO48" s="66"/>
      <c r="EP48" s="66"/>
      <c r="EQ48" s="66"/>
      <c r="ER48" s="66"/>
      <c r="ES48" s="82"/>
      <c r="ET48" s="272"/>
    </row>
    <row r="49" spans="2:150" s="71" customFormat="1" ht="44.45" customHeight="1">
      <c r="B49" s="70"/>
      <c r="C49" s="674"/>
      <c r="D49" s="674"/>
      <c r="E49" s="66"/>
      <c r="F49" s="66"/>
      <c r="G49" s="66"/>
      <c r="H49" s="146" t="s">
        <v>283</v>
      </c>
      <c r="I49" s="66">
        <f>I21+I23+Дети!C16+Нестационары!F39</f>
        <v>0</v>
      </c>
      <c r="J49" s="146" t="s">
        <v>429</v>
      </c>
      <c r="K49" s="66">
        <f>I21+I23+Дети!AF16+Нестационары!F39</f>
        <v>0</v>
      </c>
      <c r="L49" s="66"/>
      <c r="M49" s="66"/>
      <c r="N49" s="66"/>
      <c r="O49" s="66"/>
      <c r="P49" s="66"/>
      <c r="Q49" s="66"/>
      <c r="R49" s="146"/>
      <c r="S49" s="146"/>
      <c r="T49" s="66"/>
      <c r="U49" s="66"/>
      <c r="V49" s="66"/>
      <c r="W49" s="66"/>
      <c r="X49" s="66"/>
      <c r="Y49" s="146"/>
      <c r="Z49" s="146"/>
      <c r="AA49" s="66"/>
      <c r="AB49" s="14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82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146"/>
      <c r="BH49" s="473" t="s">
        <v>432</v>
      </c>
      <c r="BI49" s="66">
        <f>BI46+BJ46+BL46+BM46+BO46+BP46</f>
        <v>10</v>
      </c>
      <c r="BJ49" s="66"/>
      <c r="BK49" s="74">
        <f>BK46*100/I46</f>
        <v>16.666666666666668</v>
      </c>
      <c r="BL49" s="66"/>
      <c r="BM49" s="66"/>
      <c r="BN49" s="74">
        <f>BN46*100/I46</f>
        <v>11.111111111111111</v>
      </c>
      <c r="BO49" s="66"/>
      <c r="BP49" s="66"/>
      <c r="BQ49" s="84"/>
      <c r="BR49" s="84"/>
      <c r="BS49" s="84"/>
      <c r="BT49" s="84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146"/>
      <c r="CK49" s="82"/>
      <c r="CL49" s="82"/>
      <c r="CM49" s="146"/>
      <c r="CN49" s="82"/>
      <c r="CO49" s="82"/>
      <c r="CP49" s="82"/>
      <c r="CQ49" s="82"/>
      <c r="CR49" s="146"/>
      <c r="CS49" s="82"/>
      <c r="CT49" s="146"/>
      <c r="CU49" s="146"/>
      <c r="CV49" s="146"/>
      <c r="CW49" s="146"/>
      <c r="CX49" s="146"/>
      <c r="CY49" s="146"/>
      <c r="CZ49" s="146"/>
      <c r="DA49" s="82"/>
      <c r="DB49" s="82"/>
      <c r="DC49" s="146"/>
      <c r="DD49" s="66"/>
      <c r="DE49" s="82"/>
      <c r="DF49" s="66"/>
      <c r="DG49" s="66"/>
      <c r="DH49" s="82"/>
      <c r="DI49" s="82"/>
      <c r="DJ49" s="82"/>
      <c r="DK49" s="82"/>
      <c r="DL49" s="82"/>
      <c r="DM49" s="82"/>
      <c r="DN49" s="66"/>
      <c r="DO49" s="10"/>
      <c r="DP49" s="65"/>
      <c r="DQ49" s="66"/>
      <c r="DR49" s="146"/>
      <c r="DS49" s="66"/>
      <c r="DT49" s="146"/>
      <c r="DU49" s="146"/>
      <c r="DV49" s="146"/>
      <c r="DW49" s="146"/>
      <c r="DX49" s="66"/>
      <c r="DY49" s="146"/>
      <c r="DZ49" s="82"/>
      <c r="EA49" s="66"/>
      <c r="EB49" s="82"/>
      <c r="EC49" s="66"/>
      <c r="ED49" s="146"/>
      <c r="EE49" s="66"/>
      <c r="EF49" s="82"/>
      <c r="EG49" s="82"/>
      <c r="EH49" s="82"/>
      <c r="EI49" s="146"/>
      <c r="EJ49" s="146"/>
      <c r="EK49" s="146"/>
      <c r="EL49" s="146"/>
      <c r="EM49" s="82"/>
      <c r="EN49" s="66"/>
      <c r="EO49" s="66"/>
      <c r="EP49" s="66"/>
      <c r="EQ49" s="66"/>
      <c r="ER49" s="66"/>
      <c r="ES49" s="82"/>
      <c r="ET49" s="272"/>
    </row>
    <row r="50" spans="2:150" ht="69.75" customHeight="1">
      <c r="C50" s="108" t="s">
        <v>253</v>
      </c>
      <c r="H50" s="146" t="s">
        <v>428</v>
      </c>
      <c r="I50" s="458">
        <f>I47-I21-I23+Нестационары!K39-Нестационары!I39+Нестационары!EW39+Нестационары!EX39+Нестационары!EY39+Нестационары!EZ39</f>
        <v>36</v>
      </c>
    </row>
    <row r="51" spans="2:150" ht="21.6" customHeight="1">
      <c r="B51" s="13"/>
      <c r="BQ51" s="205"/>
      <c r="BR51" s="300"/>
      <c r="BS51" s="300"/>
      <c r="BT51" s="300"/>
      <c r="BU51" s="206"/>
      <c r="BV51" s="162"/>
      <c r="BW51" s="162"/>
    </row>
    <row r="52" spans="2:150" s="145" customFormat="1">
      <c r="B52" s="46"/>
      <c r="C52" s="62" t="s">
        <v>205</v>
      </c>
      <c r="D52" s="316">
        <f>D10+D11+D12+D13+D14+D15+D16+D17+D18+D19+D20+D22+D27+D29+D30+D31+D32+D33+D34+D35+D36+D37+D38+D39+D40+D41+D42+D43+D45</f>
        <v>4179</v>
      </c>
      <c r="E52" s="47"/>
      <c r="H52" s="141">
        <f>I52*100/I46</f>
        <v>100</v>
      </c>
      <c r="I52" s="316">
        <f t="shared" ref="I52:X52" si="57">I10+I11+I12+I13+I14+I15+I16+I17+I18+I19+I20+I22+I27+I29+I30+I31+I32+I33+I34+I35+I36+I37+I38+I39+I40+I41+I42+I43+I45</f>
        <v>36</v>
      </c>
      <c r="J52" s="316">
        <f t="shared" si="57"/>
        <v>36</v>
      </c>
      <c r="K52" s="316">
        <f t="shared" si="57"/>
        <v>0</v>
      </c>
      <c r="L52" s="316">
        <f t="shared" si="57"/>
        <v>0</v>
      </c>
      <c r="M52" s="316">
        <f t="shared" si="57"/>
        <v>0</v>
      </c>
      <c r="N52" s="316">
        <f t="shared" si="57"/>
        <v>0</v>
      </c>
      <c r="O52" s="316">
        <f t="shared" si="57"/>
        <v>0</v>
      </c>
      <c r="P52" s="316">
        <f t="shared" si="57"/>
        <v>5</v>
      </c>
      <c r="Q52" s="316">
        <f t="shared" si="57"/>
        <v>3</v>
      </c>
      <c r="R52" s="316">
        <f t="shared" si="57"/>
        <v>0</v>
      </c>
      <c r="S52" s="316">
        <f t="shared" si="57"/>
        <v>1</v>
      </c>
      <c r="T52" s="316">
        <f t="shared" si="57"/>
        <v>2</v>
      </c>
      <c r="U52" s="316">
        <f t="shared" si="57"/>
        <v>1</v>
      </c>
      <c r="V52" s="316">
        <f t="shared" si="57"/>
        <v>1</v>
      </c>
      <c r="W52" s="316">
        <f t="shared" si="57"/>
        <v>0</v>
      </c>
      <c r="X52" s="316">
        <f t="shared" si="57"/>
        <v>0</v>
      </c>
      <c r="Y52" s="316"/>
      <c r="Z52" s="316"/>
      <c r="AA52" s="316"/>
      <c r="AB52" s="316"/>
      <c r="AC52" s="316"/>
      <c r="AD52" s="316"/>
      <c r="AE52" s="316"/>
      <c r="AF52" s="316"/>
      <c r="AG52" s="316"/>
      <c r="AH52" s="316"/>
      <c r="AI52" s="316"/>
      <c r="AJ52" s="316"/>
      <c r="AK52" s="316"/>
      <c r="AL52" s="316"/>
      <c r="AM52" s="316"/>
      <c r="AN52" s="316"/>
      <c r="AO52" s="316"/>
      <c r="AP52" s="316"/>
      <c r="AQ52" s="316"/>
      <c r="AR52" s="316"/>
      <c r="AS52" s="316">
        <f t="shared" ref="AS52:AY52" si="58">AS10+AS11+AS12+AS13+AS14+AS15+AS16+AS17+AS18+AS19+AS20+AS22+AS27+AS29+AS30+AS31+AS32+AS33+AS34+AS35+AS36+AS37+AS38+AS39+AS40+AS41+AS42+AS43+AS45</f>
        <v>36</v>
      </c>
      <c r="AT52" s="316">
        <f t="shared" si="58"/>
        <v>36</v>
      </c>
      <c r="AU52" s="316">
        <f t="shared" si="58"/>
        <v>36</v>
      </c>
      <c r="AV52" s="316">
        <f t="shared" si="58"/>
        <v>0</v>
      </c>
      <c r="AW52" s="316">
        <f t="shared" si="58"/>
        <v>0</v>
      </c>
      <c r="AX52" s="316">
        <f t="shared" si="58"/>
        <v>0</v>
      </c>
      <c r="AY52" s="316">
        <f t="shared" si="58"/>
        <v>0</v>
      </c>
      <c r="BE52" s="84"/>
      <c r="BF52" s="159"/>
      <c r="BG52" s="159"/>
      <c r="BH52" s="30">
        <f>BH46+BK46+BN46</f>
        <v>10</v>
      </c>
      <c r="BQ52" s="205"/>
      <c r="BR52" s="300"/>
      <c r="BS52" s="300"/>
      <c r="BT52" s="300"/>
      <c r="BU52" s="47"/>
      <c r="BV52" s="47"/>
      <c r="BW52" s="47"/>
      <c r="CJ52" s="304"/>
      <c r="CT52" s="47"/>
      <c r="CU52" s="47"/>
      <c r="CV52" s="47"/>
      <c r="CW52" s="47"/>
      <c r="CX52" s="47"/>
      <c r="CY52" s="47"/>
      <c r="CZ52" s="47"/>
      <c r="DA52" s="145" t="s">
        <v>263</v>
      </c>
      <c r="DO52" s="333"/>
      <c r="ES52" s="85"/>
      <c r="ET52" s="272"/>
    </row>
    <row r="53" spans="2:150" s="145" customFormat="1">
      <c r="B53" s="46"/>
      <c r="C53" s="62" t="s">
        <v>204</v>
      </c>
      <c r="D53" s="316">
        <f>D46-D52</f>
        <v>1406</v>
      </c>
      <c r="E53" s="47"/>
      <c r="H53" s="141">
        <f>I53*100/I46</f>
        <v>0</v>
      </c>
      <c r="I53" s="316">
        <f t="shared" ref="I53:X53" si="59">I46-I52</f>
        <v>0</v>
      </c>
      <c r="J53" s="316">
        <f t="shared" si="59"/>
        <v>0</v>
      </c>
      <c r="K53" s="316">
        <f t="shared" si="59"/>
        <v>0</v>
      </c>
      <c r="L53" s="316">
        <f t="shared" si="59"/>
        <v>0</v>
      </c>
      <c r="M53" s="316">
        <f t="shared" si="59"/>
        <v>0</v>
      </c>
      <c r="N53" s="316">
        <f t="shared" si="59"/>
        <v>0</v>
      </c>
      <c r="O53" s="316">
        <f t="shared" si="59"/>
        <v>0</v>
      </c>
      <c r="P53" s="316">
        <f t="shared" si="59"/>
        <v>0</v>
      </c>
      <c r="Q53" s="316">
        <f t="shared" si="59"/>
        <v>0</v>
      </c>
      <c r="R53" s="316">
        <f t="shared" si="59"/>
        <v>0</v>
      </c>
      <c r="S53" s="316">
        <f t="shared" si="59"/>
        <v>0</v>
      </c>
      <c r="T53" s="316">
        <f t="shared" si="59"/>
        <v>0</v>
      </c>
      <c r="U53" s="316">
        <f t="shared" si="59"/>
        <v>0</v>
      </c>
      <c r="V53" s="316">
        <f t="shared" si="59"/>
        <v>0</v>
      </c>
      <c r="W53" s="316">
        <f t="shared" si="59"/>
        <v>0</v>
      </c>
      <c r="X53" s="316">
        <f t="shared" si="59"/>
        <v>0</v>
      </c>
      <c r="Y53" s="316"/>
      <c r="Z53" s="316"/>
      <c r="AA53" s="316"/>
      <c r="AB53" s="316"/>
      <c r="AC53" s="316"/>
      <c r="AD53" s="316"/>
      <c r="AE53" s="316"/>
      <c r="AF53" s="316"/>
      <c r="AG53" s="316"/>
      <c r="AH53" s="316"/>
      <c r="AI53" s="316"/>
      <c r="AJ53" s="316"/>
      <c r="AK53" s="316"/>
      <c r="AL53" s="316"/>
      <c r="AM53" s="316"/>
      <c r="AN53" s="316"/>
      <c r="AO53" s="316"/>
      <c r="AP53" s="316"/>
      <c r="AQ53" s="316"/>
      <c r="AR53" s="316"/>
      <c r="AS53" s="316">
        <f t="shared" ref="AS53:AY53" si="60">AS46-AS52</f>
        <v>0</v>
      </c>
      <c r="AT53" s="316">
        <f t="shared" si="60"/>
        <v>0</v>
      </c>
      <c r="AU53" s="316">
        <f t="shared" si="60"/>
        <v>0</v>
      </c>
      <c r="AV53" s="316">
        <f t="shared" si="60"/>
        <v>0</v>
      </c>
      <c r="AW53" s="316">
        <f t="shared" si="60"/>
        <v>0</v>
      </c>
      <c r="AX53" s="316">
        <f t="shared" si="60"/>
        <v>0</v>
      </c>
      <c r="AY53" s="316">
        <f t="shared" si="60"/>
        <v>0</v>
      </c>
      <c r="BQ53" s="205"/>
      <c r="BR53" s="300"/>
      <c r="BS53" s="300"/>
      <c r="BT53" s="300"/>
      <c r="BU53" s="47"/>
      <c r="BV53" s="47"/>
      <c r="BW53" s="47"/>
      <c r="CJ53" s="304"/>
      <c r="CT53" s="47"/>
      <c r="CU53" s="47"/>
      <c r="CV53" s="47"/>
      <c r="CW53" s="47"/>
      <c r="CX53" s="47"/>
      <c r="CY53" s="47"/>
      <c r="CZ53" s="47"/>
      <c r="DO53" s="333"/>
      <c r="ES53" s="85"/>
      <c r="ET53" s="272"/>
    </row>
    <row r="55" spans="2:150" ht="66.599999999999994" customHeight="1">
      <c r="D55" s="155"/>
      <c r="L55" s="123"/>
    </row>
  </sheetData>
  <mergeCells count="161">
    <mergeCell ref="ET5:ET8"/>
    <mergeCell ref="BN7:BP7"/>
    <mergeCell ref="EP7:EP8"/>
    <mergeCell ref="CO6:CO8"/>
    <mergeCell ref="CP6:CP8"/>
    <mergeCell ref="CQ6:CQ8"/>
    <mergeCell ref="CS6:CS8"/>
    <mergeCell ref="EL6:EL8"/>
    <mergeCell ref="DQ6:DQ8"/>
    <mergeCell ref="EB7:EB8"/>
    <mergeCell ref="DS7:DS8"/>
    <mergeCell ref="DO7:DO8"/>
    <mergeCell ref="EC7:EC8"/>
    <mergeCell ref="DR6:DR8"/>
    <mergeCell ref="BR5:BT5"/>
    <mergeCell ref="BR6:BR8"/>
    <mergeCell ref="BS6:BS8"/>
    <mergeCell ref="BT6:BT8"/>
    <mergeCell ref="DN5:DP6"/>
    <mergeCell ref="EO7:EO8"/>
    <mergeCell ref="EA7:EA8"/>
    <mergeCell ref="DP7:DP8"/>
    <mergeCell ref="DN7:DN8"/>
    <mergeCell ref="CE6:CE8"/>
    <mergeCell ref="DM5:DM8"/>
    <mergeCell ref="BD7:BD8"/>
    <mergeCell ref="DL5:DL8"/>
    <mergeCell ref="DA5:DK5"/>
    <mergeCell ref="CK7:CK8"/>
    <mergeCell ref="CL7:CL8"/>
    <mergeCell ref="CN7:CN8"/>
    <mergeCell ref="CJ5:CN6"/>
    <mergeCell ref="CO5:CS5"/>
    <mergeCell ref="BV6:BV8"/>
    <mergeCell ref="CA6:CB7"/>
    <mergeCell ref="DF6:DG7"/>
    <mergeCell ref="DH6:DK6"/>
    <mergeCell ref="DH7:DI7"/>
    <mergeCell ref="DJ7:DK7"/>
    <mergeCell ref="CH6:CH8"/>
    <mergeCell ref="CI6:CI8"/>
    <mergeCell ref="BU5:CI5"/>
    <mergeCell ref="BX6:BZ6"/>
    <mergeCell ref="BX7:BX8"/>
    <mergeCell ref="BG6:BQ6"/>
    <mergeCell ref="BG7:BG8"/>
    <mergeCell ref="BW6:BW8"/>
    <mergeCell ref="CC6:CC8"/>
    <mergeCell ref="CT5:CZ5"/>
    <mergeCell ref="CT6:CT8"/>
    <mergeCell ref="CU6:CU8"/>
    <mergeCell ref="CV6:CV8"/>
    <mergeCell ref="CW6:CW8"/>
    <mergeCell ref="CX6:CZ7"/>
    <mergeCell ref="B5:B8"/>
    <mergeCell ref="BK7:BM7"/>
    <mergeCell ref="AJ6:AJ8"/>
    <mergeCell ref="L6:L8"/>
    <mergeCell ref="E6:E8"/>
    <mergeCell ref="F6:F8"/>
    <mergeCell ref="G6:G8"/>
    <mergeCell ref="H6:H8"/>
    <mergeCell ref="I6:I8"/>
    <mergeCell ref="J6:J8"/>
    <mergeCell ref="K6:K8"/>
    <mergeCell ref="AZ7:AZ8"/>
    <mergeCell ref="BA7:BA8"/>
    <mergeCell ref="O6:O8"/>
    <mergeCell ref="I5:O5"/>
    <mergeCell ref="R7:R8"/>
    <mergeCell ref="S7:S8"/>
    <mergeCell ref="AE7:AE8"/>
    <mergeCell ref="M6:M8"/>
    <mergeCell ref="BG5:BQ5"/>
    <mergeCell ref="BH7:BJ7"/>
    <mergeCell ref="AX6:AZ6"/>
    <mergeCell ref="Y5:Z6"/>
    <mergeCell ref="Y7:Y8"/>
    <mergeCell ref="E5:H5"/>
    <mergeCell ref="AF7:AF8"/>
    <mergeCell ref="AG7:AG8"/>
    <mergeCell ref="P5:P8"/>
    <mergeCell ref="AY7:AY8"/>
    <mergeCell ref="AK6:AK8"/>
    <mergeCell ref="AL6:AL8"/>
    <mergeCell ref="BF7:BF8"/>
    <mergeCell ref="BE7:BE8"/>
    <mergeCell ref="AX7:AX8"/>
    <mergeCell ref="AU6:AW6"/>
    <mergeCell ref="AU7:AU8"/>
    <mergeCell ref="AV7:AV8"/>
    <mergeCell ref="BC7:BC8"/>
    <mergeCell ref="BB7:BB8"/>
    <mergeCell ref="BD6:BF6"/>
    <mergeCell ref="BA6:BC6"/>
    <mergeCell ref="BU4:CS4"/>
    <mergeCell ref="CJ7:CJ8"/>
    <mergeCell ref="BU6:BU8"/>
    <mergeCell ref="AJ5:AR5"/>
    <mergeCell ref="AT5:BF5"/>
    <mergeCell ref="T7:V7"/>
    <mergeCell ref="W5:X6"/>
    <mergeCell ref="W7:W8"/>
    <mergeCell ref="X7:X8"/>
    <mergeCell ref="Q5:V5"/>
    <mergeCell ref="Q6:Q8"/>
    <mergeCell ref="R6:V6"/>
    <mergeCell ref="AI7:AI8"/>
    <mergeCell ref="AA5:AI6"/>
    <mergeCell ref="AB7:AB8"/>
    <mergeCell ref="AC7:AC8"/>
    <mergeCell ref="AD7:AD8"/>
    <mergeCell ref="CF6:CF8"/>
    <mergeCell ref="CG6:CG8"/>
    <mergeCell ref="CD6:CD8"/>
    <mergeCell ref="BY7:BY8"/>
    <mergeCell ref="BZ7:BZ8"/>
    <mergeCell ref="C48:D49"/>
    <mergeCell ref="CM7:CM8"/>
    <mergeCell ref="CR6:CR8"/>
    <mergeCell ref="DA6:DA8"/>
    <mergeCell ref="DB6:DB8"/>
    <mergeCell ref="BQ7:BQ8"/>
    <mergeCell ref="DD6:DD8"/>
    <mergeCell ref="DE6:DE8"/>
    <mergeCell ref="DC6:DC8"/>
    <mergeCell ref="Z7:Z8"/>
    <mergeCell ref="N6:N8"/>
    <mergeCell ref="AT6:AT8"/>
    <mergeCell ref="AA7:AA8"/>
    <mergeCell ref="C5:C8"/>
    <mergeCell ref="AM6:AM8"/>
    <mergeCell ref="AN6:AN8"/>
    <mergeCell ref="AO6:AO8"/>
    <mergeCell ref="AP6:AP8"/>
    <mergeCell ref="AR6:AR8"/>
    <mergeCell ref="AQ6:AQ8"/>
    <mergeCell ref="AW7:AW8"/>
    <mergeCell ref="AS5:AS8"/>
    <mergeCell ref="D5:D8"/>
    <mergeCell ref="AH7:AH8"/>
    <mergeCell ref="DQ5:ES5"/>
    <mergeCell ref="EJ6:EJ8"/>
    <mergeCell ref="EM6:EO6"/>
    <mergeCell ref="EP6:ER6"/>
    <mergeCell ref="ES6:ES8"/>
    <mergeCell ref="DT7:DX7"/>
    <mergeCell ref="EM7:EM8"/>
    <mergeCell ref="EN7:EN8"/>
    <mergeCell ref="EI6:EI8"/>
    <mergeCell ref="EF6:EF8"/>
    <mergeCell ref="EG6:EG8"/>
    <mergeCell ref="DY7:DY8"/>
    <mergeCell ref="DZ7:DZ8"/>
    <mergeCell ref="EH6:EH8"/>
    <mergeCell ref="EQ7:EQ8"/>
    <mergeCell ref="ER7:ER8"/>
    <mergeCell ref="DS6:EC6"/>
    <mergeCell ref="ED6:ED8"/>
    <mergeCell ref="EE6:EE8"/>
    <mergeCell ref="EK6:EK8"/>
  </mergeCells>
  <pageMargins left="0.17" right="0.15748031496062992" top="0.19685039370078741" bottom="0.35433070866141736" header="0.15748031496062992" footer="0.15748031496062992"/>
  <pageSetup paperSize="9" scale="21" fitToWidth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C00000"/>
  </sheetPr>
  <dimension ref="A1:AD8"/>
  <sheetViews>
    <sheetView topLeftCell="O1" zoomScale="70" zoomScaleNormal="70" workbookViewId="0">
      <pane ySplit="4" topLeftCell="A5" activePane="bottomLeft" state="frozen"/>
      <selection pane="bottomLeft" activeCell="G5" sqref="G5:AD5"/>
    </sheetView>
  </sheetViews>
  <sheetFormatPr defaultRowHeight="12.75"/>
  <cols>
    <col min="1" max="1" width="49.28515625" customWidth="1"/>
    <col min="2" max="2" width="23.42578125" customWidth="1"/>
    <col min="3" max="3" width="34.7109375" customWidth="1"/>
    <col min="4" max="4" width="36.7109375" customWidth="1"/>
    <col min="5" max="5" width="41" customWidth="1"/>
    <col min="6" max="6" width="32.42578125" customWidth="1"/>
    <col min="7" max="14" width="18.7109375" customWidth="1"/>
    <col min="15" max="15" width="17" customWidth="1"/>
    <col min="16" max="16" width="18.7109375" style="67" customWidth="1"/>
    <col min="17" max="17" width="21" customWidth="1"/>
    <col min="18" max="18" width="19.5703125" customWidth="1"/>
    <col min="19" max="19" width="21.85546875" customWidth="1"/>
    <col min="20" max="20" width="21.140625" customWidth="1"/>
    <col min="21" max="21" width="23.42578125" customWidth="1"/>
    <col min="22" max="22" width="31.5703125" customWidth="1"/>
    <col min="23" max="23" width="16.7109375" customWidth="1"/>
    <col min="24" max="24" width="25.42578125" customWidth="1"/>
    <col min="25" max="25" width="23" customWidth="1"/>
    <col min="26" max="26" width="33.85546875" customWidth="1"/>
    <col min="27" max="27" width="25.28515625" customWidth="1"/>
    <col min="28" max="28" width="15.42578125" customWidth="1"/>
    <col min="29" max="29" width="22.42578125" customWidth="1"/>
    <col min="30" max="30" width="20.5703125" customWidth="1"/>
  </cols>
  <sheetData>
    <row r="1" spans="1:30" s="123" customFormat="1" ht="27.75" customHeight="1">
      <c r="X1" s="490" t="s">
        <v>392</v>
      </c>
      <c r="Y1" s="491"/>
      <c r="Z1" s="491"/>
      <c r="AA1" s="491"/>
      <c r="AB1" s="491"/>
      <c r="AC1" s="491"/>
      <c r="AD1" s="492"/>
    </row>
    <row r="2" spans="1:30" s="8" customFormat="1" ht="40.9" customHeight="1">
      <c r="A2" s="775" t="s">
        <v>1</v>
      </c>
      <c r="B2" s="773" t="s">
        <v>60</v>
      </c>
      <c r="C2" s="774"/>
      <c r="D2" s="773" t="s">
        <v>178</v>
      </c>
      <c r="E2" s="778" t="s">
        <v>59</v>
      </c>
      <c r="F2" s="774" t="s">
        <v>48</v>
      </c>
      <c r="G2" s="777" t="s">
        <v>282</v>
      </c>
      <c r="H2" s="777"/>
      <c r="I2" s="777"/>
      <c r="J2" s="777"/>
      <c r="K2" s="777"/>
      <c r="L2" s="777"/>
      <c r="M2" s="777"/>
      <c r="N2" s="777"/>
      <c r="O2" s="777" t="s">
        <v>220</v>
      </c>
      <c r="P2" s="777"/>
      <c r="Q2" s="777"/>
      <c r="R2" s="777"/>
      <c r="S2" s="777"/>
      <c r="T2" s="777"/>
      <c r="U2" s="777"/>
      <c r="V2" s="777"/>
      <c r="W2" s="777"/>
      <c r="X2" s="781" t="s">
        <v>406</v>
      </c>
      <c r="Y2" s="781" t="s">
        <v>407</v>
      </c>
      <c r="Z2" s="781" t="s">
        <v>394</v>
      </c>
      <c r="AA2" s="781" t="s">
        <v>395</v>
      </c>
      <c r="AB2" s="783" t="s">
        <v>396</v>
      </c>
      <c r="AC2" s="784"/>
      <c r="AD2" s="785"/>
    </row>
    <row r="3" spans="1:30" s="8" customFormat="1" ht="76.900000000000006" customHeight="1">
      <c r="A3" s="776"/>
      <c r="B3" s="262" t="s">
        <v>62</v>
      </c>
      <c r="C3" s="212" t="s">
        <v>61</v>
      </c>
      <c r="D3" s="779"/>
      <c r="E3" s="778"/>
      <c r="F3" s="780"/>
      <c r="G3" s="81" t="s">
        <v>135</v>
      </c>
      <c r="H3" s="81" t="s">
        <v>67</v>
      </c>
      <c r="I3" s="81" t="s">
        <v>68</v>
      </c>
      <c r="J3" s="81" t="s">
        <v>69</v>
      </c>
      <c r="K3" s="81" t="s">
        <v>136</v>
      </c>
      <c r="L3" s="81" t="s">
        <v>213</v>
      </c>
      <c r="M3" s="81" t="s">
        <v>73</v>
      </c>
      <c r="N3" s="83" t="s">
        <v>50</v>
      </c>
      <c r="O3" s="78" t="s">
        <v>30</v>
      </c>
      <c r="P3" s="76" t="s">
        <v>135</v>
      </c>
      <c r="Q3" s="76" t="s">
        <v>67</v>
      </c>
      <c r="R3" s="76" t="s">
        <v>68</v>
      </c>
      <c r="S3" s="76" t="s">
        <v>69</v>
      </c>
      <c r="T3" s="76" t="s">
        <v>136</v>
      </c>
      <c r="U3" s="76" t="s">
        <v>213</v>
      </c>
      <c r="V3" s="76" t="s">
        <v>73</v>
      </c>
      <c r="W3" s="72" t="s">
        <v>50</v>
      </c>
      <c r="X3" s="782"/>
      <c r="Y3" s="782"/>
      <c r="Z3" s="782"/>
      <c r="AA3" s="782"/>
      <c r="AB3" s="334" t="s">
        <v>397</v>
      </c>
      <c r="AC3" s="334" t="s">
        <v>398</v>
      </c>
      <c r="AD3" s="334" t="s">
        <v>399</v>
      </c>
    </row>
    <row r="4" spans="1:30" s="8" customFormat="1" ht="19.149999999999999" customHeight="1">
      <c r="A4" s="49">
        <v>1</v>
      </c>
      <c r="B4" s="50">
        <v>2</v>
      </c>
      <c r="C4" s="49">
        <v>3</v>
      </c>
      <c r="D4" s="49">
        <v>5</v>
      </c>
      <c r="E4" s="50">
        <v>6</v>
      </c>
      <c r="F4" s="49">
        <v>7</v>
      </c>
      <c r="G4" s="50">
        <v>8</v>
      </c>
      <c r="H4" s="49">
        <v>9</v>
      </c>
      <c r="I4" s="50">
        <v>10</v>
      </c>
      <c r="J4" s="49">
        <v>11</v>
      </c>
      <c r="K4" s="50">
        <v>12</v>
      </c>
      <c r="L4" s="49">
        <v>13</v>
      </c>
      <c r="M4" s="50">
        <v>14</v>
      </c>
      <c r="N4" s="49">
        <v>15</v>
      </c>
      <c r="O4" s="50">
        <v>16</v>
      </c>
      <c r="P4" s="50">
        <v>17</v>
      </c>
      <c r="Q4" s="49">
        <v>18</v>
      </c>
      <c r="R4" s="50">
        <v>19</v>
      </c>
      <c r="S4" s="50">
        <v>20</v>
      </c>
      <c r="T4" s="49">
        <v>21</v>
      </c>
      <c r="U4" s="50">
        <v>22</v>
      </c>
      <c r="V4" s="50">
        <v>23</v>
      </c>
      <c r="W4" s="49">
        <v>24</v>
      </c>
      <c r="X4" s="50">
        <v>25</v>
      </c>
      <c r="Y4" s="50">
        <v>26</v>
      </c>
      <c r="Z4" s="49">
        <v>27</v>
      </c>
      <c r="AA4" s="50">
        <v>28</v>
      </c>
      <c r="AB4" s="50">
        <v>29</v>
      </c>
      <c r="AC4" s="49">
        <v>30</v>
      </c>
      <c r="AD4" s="50">
        <v>31</v>
      </c>
    </row>
    <row r="5" spans="1:30" s="87" customFormat="1" ht="102" customHeight="1">
      <c r="A5" s="226" t="s">
        <v>53</v>
      </c>
      <c r="B5" s="167"/>
      <c r="C5" s="167"/>
      <c r="D5" s="167"/>
      <c r="E5" s="167"/>
      <c r="F5" s="168" t="s">
        <v>388</v>
      </c>
      <c r="G5" s="366"/>
      <c r="H5" s="366"/>
      <c r="I5" s="366"/>
      <c r="J5" s="366"/>
      <c r="K5" s="366"/>
      <c r="L5" s="366"/>
      <c r="M5" s="169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14"/>
      <c r="Y5" s="314"/>
      <c r="Z5" s="314"/>
      <c r="AA5" s="314"/>
      <c r="AB5" s="314"/>
      <c r="AC5" s="314"/>
      <c r="AD5" s="314"/>
    </row>
    <row r="8" spans="1:30">
      <c r="A8" t="s">
        <v>179</v>
      </c>
    </row>
  </sheetData>
  <mergeCells count="13">
    <mergeCell ref="X1:AD1"/>
    <mergeCell ref="B2:C2"/>
    <mergeCell ref="A2:A3"/>
    <mergeCell ref="O2:W2"/>
    <mergeCell ref="E2:E3"/>
    <mergeCell ref="D2:D3"/>
    <mergeCell ref="F2:F3"/>
    <mergeCell ref="G2:N2"/>
    <mergeCell ref="X2:X3"/>
    <mergeCell ref="Y2:Y3"/>
    <mergeCell ref="Z2:Z3"/>
    <mergeCell ref="AA2:AA3"/>
    <mergeCell ref="AB2:A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92D050"/>
    <pageSetUpPr fitToPage="1"/>
  </sheetPr>
  <dimension ref="A2:L53"/>
  <sheetViews>
    <sheetView zoomScale="70" zoomScaleNormal="70" workbookViewId="0">
      <selection activeCell="D14" sqref="D14"/>
    </sheetView>
  </sheetViews>
  <sheetFormatPr defaultRowHeight="12.75"/>
  <cols>
    <col min="1" max="1" width="8.85546875" style="112"/>
    <col min="2" max="2" width="74.28515625" style="112" customWidth="1"/>
    <col min="3" max="3" width="20.7109375" style="112" customWidth="1"/>
    <col min="4" max="4" width="31.7109375" customWidth="1"/>
    <col min="5" max="5" width="29.7109375" style="112" customWidth="1"/>
    <col min="6" max="6" width="26.5703125" customWidth="1"/>
    <col min="7" max="7" width="28.140625" customWidth="1"/>
    <col min="8" max="8" width="22.42578125" customWidth="1"/>
    <col min="9" max="9" width="25" customWidth="1"/>
    <col min="10" max="10" width="22.7109375" customWidth="1"/>
    <col min="11" max="11" width="22.5703125" customWidth="1"/>
    <col min="12" max="12" width="19.5703125" customWidth="1"/>
  </cols>
  <sheetData>
    <row r="2" spans="1:12" ht="24.75" customHeight="1">
      <c r="E2" s="109"/>
      <c r="F2" s="783" t="s">
        <v>392</v>
      </c>
      <c r="G2" s="784"/>
      <c r="H2" s="784"/>
      <c r="I2" s="784"/>
      <c r="J2" s="784"/>
      <c r="K2" s="784"/>
      <c r="L2" s="785"/>
    </row>
    <row r="3" spans="1:12" ht="26.25" customHeight="1">
      <c r="A3" s="109"/>
      <c r="B3" s="338" t="s">
        <v>157</v>
      </c>
      <c r="C3" s="110">
        <f>C19+C28+C34</f>
        <v>36</v>
      </c>
      <c r="E3" s="109"/>
      <c r="F3" s="793" t="s">
        <v>408</v>
      </c>
      <c r="G3" s="793" t="s">
        <v>409</v>
      </c>
      <c r="H3" s="793" t="s">
        <v>394</v>
      </c>
      <c r="I3" s="793" t="s">
        <v>395</v>
      </c>
      <c r="J3" s="793" t="s">
        <v>396</v>
      </c>
      <c r="K3" s="793"/>
      <c r="L3" s="793"/>
    </row>
    <row r="4" spans="1:12" ht="15.75" customHeight="1">
      <c r="A4" s="109"/>
      <c r="B4" s="339" t="s">
        <v>158</v>
      </c>
      <c r="C4" s="340"/>
      <c r="E4" s="109"/>
      <c r="F4" s="793"/>
      <c r="G4" s="793"/>
      <c r="H4" s="793"/>
      <c r="I4" s="793"/>
      <c r="J4" s="793"/>
      <c r="K4" s="793"/>
      <c r="L4" s="793"/>
    </row>
    <row r="5" spans="1:12" ht="37.5">
      <c r="A5" s="109"/>
      <c r="B5" s="339" t="s">
        <v>159</v>
      </c>
      <c r="C5" s="110">
        <f>Нестационары!K39+Нестационары!CW39+Дети!C16+'Дома-Интернаты'!I46</f>
        <v>36</v>
      </c>
      <c r="E5" s="109"/>
      <c r="F5" s="793"/>
      <c r="G5" s="793"/>
      <c r="H5" s="793"/>
      <c r="I5" s="793"/>
      <c r="J5" s="335" t="s">
        <v>397</v>
      </c>
      <c r="K5" s="335" t="s">
        <v>398</v>
      </c>
      <c r="L5" s="335" t="s">
        <v>399</v>
      </c>
    </row>
    <row r="6" spans="1:12" ht="18.75">
      <c r="A6" s="109"/>
      <c r="B6" s="339" t="s">
        <v>160</v>
      </c>
      <c r="C6" s="110">
        <f>Нестационары!DZ39</f>
        <v>0</v>
      </c>
      <c r="E6" s="109"/>
      <c r="F6" s="317">
        <v>1</v>
      </c>
      <c r="G6" s="317">
        <v>2</v>
      </c>
      <c r="H6" s="317">
        <v>3</v>
      </c>
      <c r="I6" s="317">
        <v>4</v>
      </c>
      <c r="J6" s="317">
        <v>5</v>
      </c>
      <c r="K6" s="317">
        <v>6</v>
      </c>
      <c r="L6" s="317">
        <v>7</v>
      </c>
    </row>
    <row r="7" spans="1:12" s="57" customFormat="1" ht="18.75">
      <c r="A7" s="109"/>
      <c r="B7" s="339" t="s">
        <v>211</v>
      </c>
      <c r="C7" s="110">
        <f>Нестационары!AR39+Нестационары!EU39+'Дома-Интернаты'!BG46-'Дома-Интернаты'!BG21-'Дома-Интернаты'!BG23-Нестационары!F39</f>
        <v>10</v>
      </c>
      <c r="D7" s="112" t="s">
        <v>212</v>
      </c>
      <c r="E7" s="110" t="s">
        <v>410</v>
      </c>
      <c r="F7" s="337">
        <f>Нестационары!CO39</f>
        <v>0</v>
      </c>
      <c r="G7" s="337">
        <f>Нестационары!CP39</f>
        <v>0</v>
      </c>
      <c r="H7" s="337">
        <f>Нестационары!CQ39</f>
        <v>0</v>
      </c>
      <c r="I7" s="337">
        <f>Нестационары!CR39</f>
        <v>0</v>
      </c>
      <c r="J7" s="337">
        <f>Нестационары!CS39</f>
        <v>0</v>
      </c>
      <c r="K7" s="337">
        <f>Нестационары!CT39</f>
        <v>0</v>
      </c>
      <c r="L7" s="337">
        <f>Нестационары!CU39</f>
        <v>0</v>
      </c>
    </row>
    <row r="8" spans="1:12" ht="40.5" customHeight="1">
      <c r="A8" s="109"/>
      <c r="B8" s="341" t="s">
        <v>161</v>
      </c>
      <c r="C8" s="111">
        <f>'Дома-Интернаты'!I46</f>
        <v>36</v>
      </c>
      <c r="E8" s="110" t="s">
        <v>411</v>
      </c>
      <c r="F8" s="337">
        <f>Нестационары!GM39</f>
        <v>0</v>
      </c>
      <c r="G8" s="337">
        <f>Нестационары!GN39</f>
        <v>0</v>
      </c>
      <c r="H8" s="337">
        <f>Нестационары!GO39</f>
        <v>0</v>
      </c>
      <c r="I8" s="337">
        <f>Нестационары!GP39</f>
        <v>0</v>
      </c>
      <c r="J8" s="337">
        <f>Нестационары!GQ39</f>
        <v>0</v>
      </c>
      <c r="K8" s="337">
        <f>Нестационары!GR39</f>
        <v>0</v>
      </c>
      <c r="L8" s="337">
        <f>Нестационары!GS39</f>
        <v>0</v>
      </c>
    </row>
    <row r="9" spans="1:12" ht="18.75">
      <c r="A9" s="109"/>
      <c r="B9" s="342" t="s">
        <v>158</v>
      </c>
      <c r="C9" s="343"/>
      <c r="E9" s="110" t="s">
        <v>412</v>
      </c>
      <c r="F9" s="337">
        <f>'Дома-Интернаты'!CT46</f>
        <v>0</v>
      </c>
      <c r="G9" s="337">
        <f>'Дома-Интернаты'!CU46</f>
        <v>0</v>
      </c>
      <c r="H9" s="337">
        <f>'Дома-Интернаты'!CV46</f>
        <v>0</v>
      </c>
      <c r="I9" s="337">
        <f>'Дома-Интернаты'!CW46</f>
        <v>0</v>
      </c>
      <c r="J9" s="337">
        <f>'Дома-Интернаты'!CX46</f>
        <v>0</v>
      </c>
      <c r="K9" s="337">
        <f>'Дома-Интернаты'!CY46</f>
        <v>0</v>
      </c>
      <c r="L9" s="337">
        <f>'Дома-Интернаты'!CZ46</f>
        <v>0</v>
      </c>
    </row>
    <row r="10" spans="1:12" ht="18.75">
      <c r="A10" s="109"/>
      <c r="B10" s="342" t="s">
        <v>162</v>
      </c>
      <c r="C10" s="111">
        <f>'Дома-Интернаты'!M46</f>
        <v>0</v>
      </c>
      <c r="E10" s="110" t="s">
        <v>413</v>
      </c>
      <c r="F10" s="337">
        <f>SUM(F7:F9)</f>
        <v>0</v>
      </c>
      <c r="G10" s="337">
        <f t="shared" ref="G10:L10" si="0">SUM(G7:G9)</f>
        <v>0</v>
      </c>
      <c r="H10" s="337">
        <f t="shared" si="0"/>
        <v>0</v>
      </c>
      <c r="I10" s="337">
        <f t="shared" si="0"/>
        <v>0</v>
      </c>
      <c r="J10" s="337">
        <f t="shared" si="0"/>
        <v>0</v>
      </c>
      <c r="K10" s="337">
        <f t="shared" si="0"/>
        <v>0</v>
      </c>
      <c r="L10" s="337">
        <f t="shared" si="0"/>
        <v>0</v>
      </c>
    </row>
    <row r="11" spans="1:12" ht="18.75">
      <c r="A11" s="109"/>
      <c r="B11" s="342" t="s">
        <v>163</v>
      </c>
      <c r="C11" s="111">
        <f>'Дома-Интернаты'!BH46</f>
        <v>0</v>
      </c>
    </row>
    <row r="12" spans="1:12" ht="18.75">
      <c r="A12" s="109"/>
      <c r="B12" s="342" t="s">
        <v>164</v>
      </c>
      <c r="C12" s="111">
        <f>'Дома-Интернаты'!BK46</f>
        <v>6</v>
      </c>
    </row>
    <row r="13" spans="1:12" ht="18.75">
      <c r="A13" s="109"/>
      <c r="B13" s="342" t="s">
        <v>165</v>
      </c>
      <c r="C13" s="111">
        <f>'Дома-Интернаты'!BN46</f>
        <v>4</v>
      </c>
    </row>
    <row r="14" spans="1:12" ht="18.75">
      <c r="A14" s="109"/>
      <c r="B14" s="342" t="s">
        <v>166</v>
      </c>
      <c r="C14" s="111">
        <f>Дети!AM16</f>
        <v>0</v>
      </c>
    </row>
    <row r="15" spans="1:12" ht="18.75">
      <c r="A15" s="109"/>
      <c r="B15" s="342" t="s">
        <v>272</v>
      </c>
      <c r="C15" s="111">
        <f>'Дома-Интернаты'!AW46</f>
        <v>0</v>
      </c>
    </row>
    <row r="16" spans="1:12" ht="18.75">
      <c r="A16" s="109"/>
      <c r="B16" s="342" t="s">
        <v>167</v>
      </c>
      <c r="C16" s="111">
        <f>'Дома-Интернаты'!BU46</f>
        <v>0</v>
      </c>
    </row>
    <row r="17" spans="1:5" ht="56.25">
      <c r="A17" s="109"/>
      <c r="B17" s="344" t="s">
        <v>168</v>
      </c>
      <c r="C17" s="110">
        <f>Нестационары!K39+Нестационары!EI39+Дети!C16</f>
        <v>0</v>
      </c>
    </row>
    <row r="18" spans="1:5" ht="18.75">
      <c r="A18" s="109"/>
      <c r="B18" s="345" t="s">
        <v>158</v>
      </c>
      <c r="C18" s="340"/>
    </row>
    <row r="19" spans="1:5" ht="18.75">
      <c r="A19" s="109"/>
      <c r="B19" s="346" t="s">
        <v>169</v>
      </c>
      <c r="C19" s="110">
        <f>Нестационары!EI39+Дети!F16</f>
        <v>0</v>
      </c>
    </row>
    <row r="20" spans="1:5" ht="18.75">
      <c r="A20" s="109"/>
      <c r="B20" s="345" t="s">
        <v>158</v>
      </c>
      <c r="C20" s="110">
        <f>Нестационары!G30</f>
        <v>0</v>
      </c>
    </row>
    <row r="21" spans="1:5" ht="18.75">
      <c r="A21" s="109"/>
      <c r="B21" s="345" t="s">
        <v>78</v>
      </c>
      <c r="C21" s="110">
        <f>Нестационары!G39+Дети!AI16</f>
        <v>0</v>
      </c>
    </row>
    <row r="22" spans="1:5" ht="18.75">
      <c r="A22" s="109"/>
      <c r="B22" s="345" t="s">
        <v>170</v>
      </c>
      <c r="C22" s="110">
        <f>Нестационары!EV39+Нестационары!EW39+Нестационары!EX39</f>
        <v>0</v>
      </c>
    </row>
    <row r="23" spans="1:5" ht="18.75">
      <c r="A23" s="109"/>
      <c r="B23" s="345" t="s">
        <v>273</v>
      </c>
      <c r="C23" s="110">
        <f>Нестационары!BF39</f>
        <v>0</v>
      </c>
      <c r="D23" s="56"/>
    </row>
    <row r="24" spans="1:5" s="123" customFormat="1" ht="18.75">
      <c r="A24" s="109"/>
      <c r="B24" s="345" t="s">
        <v>274</v>
      </c>
      <c r="C24" s="110">
        <f>Нестационары!FJ39</f>
        <v>0</v>
      </c>
      <c r="E24" s="112"/>
    </row>
    <row r="25" spans="1:5" ht="18.75">
      <c r="A25" s="109"/>
      <c r="B25" s="345" t="s">
        <v>210</v>
      </c>
      <c r="C25" s="110">
        <f>Нестационары!GV39</f>
        <v>0</v>
      </c>
    </row>
    <row r="26" spans="1:5" s="56" customFormat="1" ht="18.75">
      <c r="A26" s="109"/>
      <c r="B26" s="345" t="s">
        <v>209</v>
      </c>
      <c r="C26" s="110">
        <f>Нестационары!GV32+Нестационары!GV33</f>
        <v>0</v>
      </c>
      <c r="E26" s="112"/>
    </row>
    <row r="27" spans="1:5" ht="18.75">
      <c r="A27" s="109"/>
      <c r="B27" s="345" t="s">
        <v>171</v>
      </c>
      <c r="C27" s="110">
        <f>Нестационары!L39+Нестационары!EJ39+Дети!G6+Дети!G8+Дети!G11+Дети!G14</f>
        <v>0</v>
      </c>
    </row>
    <row r="28" spans="1:5" ht="18.75">
      <c r="A28" s="109"/>
      <c r="B28" s="344" t="s">
        <v>172</v>
      </c>
      <c r="C28" s="110">
        <f>Нестационары!K39</f>
        <v>0</v>
      </c>
    </row>
    <row r="29" spans="1:5" ht="18.75">
      <c r="A29" s="109"/>
      <c r="B29" s="345" t="s">
        <v>158</v>
      </c>
      <c r="C29" s="110"/>
    </row>
    <row r="30" spans="1:5" ht="18.75">
      <c r="A30" s="109"/>
      <c r="B30" s="345" t="s">
        <v>78</v>
      </c>
      <c r="C30" s="110">
        <f>Нестационары!I39</f>
        <v>0</v>
      </c>
    </row>
    <row r="31" spans="1:5" ht="18.75">
      <c r="A31" s="109"/>
      <c r="B31" s="345" t="s">
        <v>170</v>
      </c>
      <c r="C31" s="110">
        <f>Нестационары!AS39+Нестационары!AT39+Нестационары!AU39</f>
        <v>0</v>
      </c>
    </row>
    <row r="32" spans="1:5" ht="18.75">
      <c r="A32" s="109"/>
      <c r="B32" s="345" t="s">
        <v>167</v>
      </c>
      <c r="C32" s="110">
        <f>Нестационары!BF39</f>
        <v>0</v>
      </c>
    </row>
    <row r="33" spans="1:5" ht="18.75">
      <c r="A33" s="109"/>
      <c r="B33" s="345" t="s">
        <v>171</v>
      </c>
      <c r="C33" s="110">
        <f>Нестационары!L39</f>
        <v>0</v>
      </c>
    </row>
    <row r="34" spans="1:5" ht="18.75">
      <c r="A34" s="109"/>
      <c r="B34" s="344" t="s">
        <v>173</v>
      </c>
      <c r="C34" s="110">
        <f>'Дома-Интернаты'!I46</f>
        <v>36</v>
      </c>
    </row>
    <row r="35" spans="1:5" ht="18.75">
      <c r="A35" s="109"/>
      <c r="B35" s="345" t="s">
        <v>158</v>
      </c>
      <c r="C35" s="110"/>
    </row>
    <row r="36" spans="1:5" ht="18.75">
      <c r="A36" s="109"/>
      <c r="B36" s="110" t="s">
        <v>174</v>
      </c>
      <c r="C36" s="110">
        <f>'Дома-Интернаты'!I46</f>
        <v>36</v>
      </c>
    </row>
    <row r="37" spans="1:5" ht="18.75">
      <c r="A37" s="109"/>
      <c r="B37" s="339" t="s">
        <v>175</v>
      </c>
      <c r="C37" s="110">
        <f>Дети!D15+Дети!D14+Дети!D11+Дети!D13+Дети!D10</f>
        <v>0</v>
      </c>
    </row>
    <row r="38" spans="1:5" ht="18.75">
      <c r="A38" s="109"/>
      <c r="B38" s="339" t="s">
        <v>176</v>
      </c>
      <c r="C38" s="110">
        <f>Дети!C6+Дети!C7+Дети!C8+Дети!C9+Дети!C10</f>
        <v>0</v>
      </c>
    </row>
    <row r="39" spans="1:5" ht="37.5">
      <c r="A39" s="109"/>
      <c r="B39" s="339" t="s">
        <v>177</v>
      </c>
      <c r="C39" s="110">
        <f>Нестационары!EF39</f>
        <v>0</v>
      </c>
    </row>
    <row r="42" spans="1:5" ht="13.15" customHeight="1">
      <c r="A42" s="788" t="s">
        <v>221</v>
      </c>
      <c r="B42" s="789" t="s">
        <v>222</v>
      </c>
      <c r="C42" s="790" t="s">
        <v>223</v>
      </c>
      <c r="D42" s="792"/>
      <c r="E42" s="790"/>
    </row>
    <row r="43" spans="1:5">
      <c r="A43" s="788"/>
      <c r="B43" s="789"/>
      <c r="C43" s="791"/>
      <c r="D43" s="792"/>
      <c r="E43" s="791"/>
    </row>
    <row r="44" spans="1:5" ht="18.75">
      <c r="A44" s="347">
        <v>1</v>
      </c>
      <c r="B44" s="347">
        <v>2</v>
      </c>
      <c r="C44" s="347">
        <v>3</v>
      </c>
      <c r="D44" s="347">
        <v>4</v>
      </c>
      <c r="E44" s="347"/>
    </row>
    <row r="45" spans="1:5" ht="27.75" customHeight="1">
      <c r="A45" s="786" t="s">
        <v>224</v>
      </c>
      <c r="B45" s="348" t="s">
        <v>225</v>
      </c>
      <c r="C45" s="349">
        <v>18</v>
      </c>
      <c r="D45" s="110"/>
      <c r="E45" s="349"/>
    </row>
    <row r="46" spans="1:5" ht="18.75">
      <c r="A46" s="787"/>
      <c r="B46" s="350" t="s">
        <v>226</v>
      </c>
      <c r="C46" s="349">
        <v>1</v>
      </c>
      <c r="D46" s="110" t="s">
        <v>231</v>
      </c>
      <c r="E46" s="349"/>
    </row>
    <row r="47" spans="1:5" ht="18.75">
      <c r="A47" s="787"/>
      <c r="B47" s="350" t="s">
        <v>227</v>
      </c>
      <c r="C47" s="347">
        <v>1</v>
      </c>
      <c r="D47" s="110" t="s">
        <v>232</v>
      </c>
      <c r="E47" s="347"/>
    </row>
    <row r="48" spans="1:5" ht="18" customHeight="1">
      <c r="A48" s="787"/>
      <c r="B48" s="350" t="s">
        <v>228</v>
      </c>
      <c r="C48" s="347">
        <v>10</v>
      </c>
      <c r="D48" s="110"/>
      <c r="E48" s="347"/>
    </row>
    <row r="49" spans="1:5" s="67" customFormat="1" ht="18.75">
      <c r="A49" s="787"/>
      <c r="B49" s="350" t="s">
        <v>250</v>
      </c>
      <c r="C49" s="347">
        <v>2</v>
      </c>
      <c r="D49" s="110" t="s">
        <v>251</v>
      </c>
      <c r="E49" s="347"/>
    </row>
    <row r="50" spans="1:5" ht="37.5">
      <c r="A50" s="787"/>
      <c r="B50" s="348" t="s">
        <v>252</v>
      </c>
      <c r="C50" s="347">
        <v>0</v>
      </c>
      <c r="D50" s="110" t="s">
        <v>276</v>
      </c>
      <c r="E50" s="347"/>
    </row>
    <row r="51" spans="1:5" ht="18.75">
      <c r="A51" s="787"/>
      <c r="B51" s="336" t="s">
        <v>229</v>
      </c>
      <c r="C51" s="347">
        <v>2</v>
      </c>
      <c r="D51" s="110" t="s">
        <v>233</v>
      </c>
      <c r="E51" s="347"/>
    </row>
    <row r="52" spans="1:5" ht="177.75" customHeight="1">
      <c r="A52" s="787"/>
      <c r="B52" s="350" t="s">
        <v>230</v>
      </c>
      <c r="C52" s="347">
        <v>14</v>
      </c>
      <c r="D52" s="129" t="s">
        <v>234</v>
      </c>
      <c r="E52" s="349"/>
    </row>
    <row r="53" spans="1:5" ht="18.75">
      <c r="A53" s="787"/>
      <c r="B53" s="351"/>
      <c r="C53" s="351">
        <f>SUM(C45:C52)</f>
        <v>48</v>
      </c>
      <c r="D53" s="64"/>
      <c r="E53" s="349"/>
    </row>
  </sheetData>
  <mergeCells count="12">
    <mergeCell ref="F2:L2"/>
    <mergeCell ref="F3:F5"/>
    <mergeCell ref="G3:G5"/>
    <mergeCell ref="H3:H5"/>
    <mergeCell ref="I3:I5"/>
    <mergeCell ref="J3:L4"/>
    <mergeCell ref="A45:A53"/>
    <mergeCell ref="A42:A43"/>
    <mergeCell ref="B42:B43"/>
    <mergeCell ref="C42:C43"/>
    <mergeCell ref="E42:E43"/>
    <mergeCell ref="D42:D43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Нестационары</vt:lpstr>
      <vt:lpstr>Дети</vt:lpstr>
      <vt:lpstr>Дома-Интернаты</vt:lpstr>
      <vt:lpstr>СОНКО</vt:lpstr>
      <vt:lpstr>СТАТИСТИКА</vt:lpstr>
      <vt:lpstr>Дети!SIGNERNAME1</vt:lpstr>
      <vt:lpstr>Дети!SIGNERSTAMP1</vt:lpstr>
      <vt:lpstr>Дети!Заголовки_для_печати</vt:lpstr>
      <vt:lpstr>'Дома-Интернаты'!Заголовки_для_печати</vt:lpstr>
      <vt:lpstr>Нестационары!Заголовки_для_печати</vt:lpstr>
      <vt:lpstr>Нестационары!Область_печати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gurkina</dc:creator>
  <cp:lastModifiedBy>User</cp:lastModifiedBy>
  <cp:lastPrinted>2024-06-11T02:04:56Z</cp:lastPrinted>
  <dcterms:created xsi:type="dcterms:W3CDTF">2015-07-07T09:36:20Z</dcterms:created>
  <dcterms:modified xsi:type="dcterms:W3CDTF">2024-10-03T02:43:10Z</dcterms:modified>
</cp:coreProperties>
</file>