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95"/>
  </bookViews>
  <sheets>
    <sheet name="Гос задание" sheetId="1" r:id="rId1"/>
    <sheet name="Соц услуги" sheetId="2" state="hidden" r:id="rId2"/>
  </sheets>
  <definedNames>
    <definedName name="_xlnm._FilterDatabase" localSheetId="1" hidden="1">'Соц услуги'!$A$5:$H$5</definedName>
  </definedNames>
  <calcPr calcId="144525"/>
</workbook>
</file>

<file path=xl/sharedStrings.xml><?xml version="1.0" encoding="utf-8"?>
<sst xmlns="http://schemas.openxmlformats.org/spreadsheetml/2006/main" count="216" uniqueCount="95">
  <si>
    <t>УТВЕРЖДАЮ:</t>
  </si>
  <si>
    <t>и.о. директора учреждения</t>
  </si>
  <si>
    <t>Попова Юлия Александровна</t>
  </si>
  <si>
    <t>__________________________</t>
  </si>
  <si>
    <t>ОТЧЕТ</t>
  </si>
  <si>
    <t>об исполнении государственного задания</t>
  </si>
  <si>
    <t>КГБУСО «Краевой реабилитационный центр для детей и подростков с ограниченными возможностями «Журавлики»</t>
  </si>
  <si>
    <t>за 11 месяцев 2021 года</t>
  </si>
  <si>
    <t>Сокращения, используемые в отчете</t>
  </si>
  <si>
    <t>Государственная услуга «Предоставление социального обслуживания в стационарной форме включая оказание социально-бытовых услуг, социально-медицинских услуг, социально-психологических услуг, социально-педагогических услуг, социально-трудовых услуг, социально-правовых услуг, услуг в целях повышения коммуникативного потенциала получателей социальных услуг, имеющих ограничения жизнедеятельности, в том числе детей-инвалидов» (технический номер реестровой записи – 22030000000000001007100) в части предоставления социального обслуживания в реабилитационных центрах для детей и подростков с ограниченными возможностями (стационарных отделениях для детей и подростков с ограниченными возможностями в организациях социального обслуживания) (далее - Стационар (КРЦ))</t>
  </si>
  <si>
    <t>Государственная услуга «Предоставление социального обслуживания в полустационарной форме включая оказание социально-бытовых услуг, социально-медицинских услуг, социально-психологических услуг, социально-педагогических услуг, социально-трудовых услуг, социально-правовых услуг, услуг в целях повышения коммуникативного потенциала получателей социальных услуг, имеющих ограничения жизнедеятельности, в том числе детей-инвалидов, срочных социальных услуг» (технический номер реестровой записи – 22031000000000001006100) в части предоставления социального обслуживания в реабилитационных центрах для детей и подростков с ограниченными возможностями (стационарных отделениях для детей и подростков с ограниченными возможностями в организациях социального обслуживания) (далее - Полустационар (КРЦ))</t>
  </si>
  <si>
    <t>Предоставление методических услуг в сфере социальной защиты (далее - Методическое сопровождение деятельности специалистов (Иные направления))</t>
  </si>
  <si>
    <t>Организация и проведение культурно-массовых, социально значимых мероприятий в сфере социальной защиты в части проведения мероприятий за пределами Алтайского края (далее - Социально-значимые мероприятия (участие во всероссийских мероприятиях))</t>
  </si>
  <si>
    <t>Создание и ведение реестров и баз данных в части регистра получателей социальных услуг (далее - Регистр получателей социальных услуг)</t>
  </si>
  <si>
    <t>Доля получателей социальных услуг, получающих социальные услуги от общего числа получателей социальных услуг, находящихся на социальном обслуживании в организации (далее - Доля получателей социальных услуг)</t>
  </si>
  <si>
    <t>Удовлетворенность получателей социальных услуг в оказанных социальных услугах (далее - Удовлетворенность получателей)</t>
  </si>
  <si>
    <t>Количество нарушений санитарного законодательства в отчетном году, выявленных при проведении проверок (далее - Количество нарушений санитарного законодательства)</t>
  </si>
  <si>
    <t>Укомплектование организации специалистами, оказывающими социальные услуги (далее - Укомплектование организации специалистами)</t>
  </si>
  <si>
    <t>Повышение качества социальных услуг и эффективности их оказания (определяется исходя из мероприятий, направленных на совершенствование деятельности организации при предоставлении социального обслуживания) (далее - Повышение качества социальных услуг)</t>
  </si>
  <si>
    <t>Доступность получения социальных услуг в организации (возможность сопровождения получателя социальных услуг при передвижении по территории учреждения социального обслуживания, а также при пользовании услугами; возможность для самостоятельного передвижения по территории учреждения социального обслуживания, входа, выхода и перемещения внутри такой организации (в том числе для пе-редвижения в креслах-колясках), для отдыха в сидячем положении, а также доступное размещение оборудования и носителей информации;дублирование текстовых сообщений голосовыми сообщениями, оснащение учреждения социального обслуживания знаками, выполненными рельефно-точечным шрифтом Брайля, ознакомление с их помощью с надписями, знаками и иной текстовой и графической информацией на территории учреждения; дублирование го-лосовой информации текстовой информацией, надписями и (или) световыми сигналами, информирование о предоставляемых социальных услугах с использованием русского жестового языка (сурдоперевода); оказание иных видов посторонней помощи (далее - Доступность получения социальных услуг в организации)</t>
  </si>
  <si>
    <t>Исполнение показателей объема и качества государственного задания</t>
  </si>
  <si>
    <t>Для переноса информации</t>
  </si>
  <si>
    <t>№ п/п</t>
  </si>
  <si>
    <t>Наименование показателя объема (качества)</t>
  </si>
  <si>
    <t>Единица измерения</t>
  </si>
  <si>
    <t>Утвержденное значение</t>
  </si>
  <si>
    <t>Фактическое значение</t>
  </si>
  <si>
    <t>Исполнение, %</t>
  </si>
  <si>
    <t>Журавлик</t>
  </si>
  <si>
    <t>Государственные услуги:</t>
  </si>
  <si>
    <t>13.КРЦ (стационар-с лицензией на образование)</t>
  </si>
  <si>
    <t>У</t>
  </si>
  <si>
    <t>1.0.</t>
  </si>
  <si>
    <t>Стационар (КРЦ)</t>
  </si>
  <si>
    <t>Показатели объема</t>
  </si>
  <si>
    <t>О</t>
  </si>
  <si>
    <t>1.1.</t>
  </si>
  <si>
    <t>Количество получателей социальных услуг</t>
  </si>
  <si>
    <t>человек</t>
  </si>
  <si>
    <t>Показатели качества</t>
  </si>
  <si>
    <t>К</t>
  </si>
  <si>
    <t>1.2.</t>
  </si>
  <si>
    <t>Доля получателей социальных услуг</t>
  </si>
  <si>
    <t>процент</t>
  </si>
  <si>
    <t>1.3.</t>
  </si>
  <si>
    <t>Удовлетворенность получателей</t>
  </si>
  <si>
    <t>1.4.</t>
  </si>
  <si>
    <t>Количество нарушений санитарного законодательства</t>
  </si>
  <si>
    <t>1.5.</t>
  </si>
  <si>
    <t>Укомплектование организации специалистами</t>
  </si>
  <si>
    <t>1.6.</t>
  </si>
  <si>
    <t>Повышение качества социальных услуг</t>
  </si>
  <si>
    <t>1.7.</t>
  </si>
  <si>
    <t>Доступность получения социальных услуг в организации</t>
  </si>
  <si>
    <t>17.КРЦ (полустационар-с лицензией на образование)</t>
  </si>
  <si>
    <t>2.0.</t>
  </si>
  <si>
    <t>Полустационар (КРЦ)</t>
  </si>
  <si>
    <t>2.1.</t>
  </si>
  <si>
    <t>2.2.</t>
  </si>
  <si>
    <t>2.3.</t>
  </si>
  <si>
    <t>2.4.</t>
  </si>
  <si>
    <t>2.5.</t>
  </si>
  <si>
    <t>2.6.</t>
  </si>
  <si>
    <t>2.7.</t>
  </si>
  <si>
    <t>Работы:</t>
  </si>
  <si>
    <t>Методическое сопровождение деятельности специалистов (Иные направления)</t>
  </si>
  <si>
    <t>Р</t>
  </si>
  <si>
    <t>3.0.</t>
  </si>
  <si>
    <t>ОГ</t>
  </si>
  <si>
    <t>3.1.</t>
  </si>
  <si>
    <t>Количество консультаций (город)</t>
  </si>
  <si>
    <t>Консультации</t>
  </si>
  <si>
    <t>3.2.</t>
  </si>
  <si>
    <t>Количество отчетов (город)</t>
  </si>
  <si>
    <t>Отчеты</t>
  </si>
  <si>
    <t>3.3.</t>
  </si>
  <si>
    <t>Количество разработанных документов (город)</t>
  </si>
  <si>
    <t>Документы</t>
  </si>
  <si>
    <t>Социально-значимые мероприятия (участие во всероссийских мероприятиях)</t>
  </si>
  <si>
    <t>4.0.</t>
  </si>
  <si>
    <t>4.1.</t>
  </si>
  <si>
    <t>Количество мероприятий (город)</t>
  </si>
  <si>
    <t>Мероприятия</t>
  </si>
  <si>
    <t>Регистр получателей социальных услуг</t>
  </si>
  <si>
    <t>5.0.</t>
  </si>
  <si>
    <t>5.1.</t>
  </si>
  <si>
    <t>Фактическое количество</t>
  </si>
  <si>
    <t>предоставленных социальных услуг за 11 месяцев 2020 года</t>
  </si>
  <si>
    <t>Наименование учреждение</t>
  </si>
  <si>
    <t>Наименование государственной услуги</t>
  </si>
  <si>
    <t>Наименование социальной услуги</t>
  </si>
  <si>
    <t>Фактическое количество услуг, предоставленных в индивидуальной форме</t>
  </si>
  <si>
    <t>Фактическое количество услуг, предоставленных в групповой форме</t>
  </si>
  <si>
    <t>Фактическое количество услуг</t>
  </si>
  <si>
    <t>Выводить на печать?</t>
  </si>
</sst>
</file>

<file path=xl/styles.xml><?xml version="1.0" encoding="utf-8"?>
<styleSheet xmlns="http://schemas.openxmlformats.org/spreadsheetml/2006/main">
  <numFmts count="4">
    <numFmt numFmtId="176" formatCode="_-* #,##0.00\ &quot;₽&quot;_-;\-* #,##0.00\ &quot;₽&quot;_-;_-* \-??\ &quot;₽&quot;_-;_-@_-"/>
    <numFmt numFmtId="41" formatCode="_-* #,##0_-;\-* #,##0_-;_-* &quot;-&quot;_-;_-@_-"/>
    <numFmt numFmtId="177" formatCode="_-* #,##0\ &quot;₽&quot;_-;\-* #,##0\ &quot;₽&quot;_-;_-* \-\ &quot;₽&quot;_-;_-@_-"/>
    <numFmt numFmtId="43" formatCode="_-* #,##0.00_-;\-* #,##0.00_-;_-* &quot;-&quot;??_-;_-@_-"/>
  </numFmts>
  <fonts count="27">
    <font>
      <sz val="11"/>
      <color theme="1"/>
      <name val="Arial"/>
      <charset val="134"/>
    </font>
    <font>
      <sz val="14"/>
      <color theme="1"/>
      <name val="Times New Roman"/>
      <charset val="134"/>
    </font>
    <font>
      <sz val="11"/>
      <color theme="1"/>
      <name val="Times New Roman"/>
      <charset val="134"/>
    </font>
    <font>
      <sz val="12"/>
      <color theme="1"/>
      <name val="Times New Roman"/>
      <charset val="134"/>
    </font>
    <font>
      <sz val="11"/>
      <name val="Arial"/>
      <charset val="134"/>
    </font>
    <font>
      <b/>
      <sz val="12"/>
      <color theme="1"/>
      <name val="Times New Roman"/>
      <charset val="134"/>
    </font>
    <font>
      <i/>
      <sz val="12"/>
      <color theme="1"/>
      <name val="Times New Roman"/>
      <charset val="134"/>
    </font>
    <font>
      <u/>
      <sz val="11"/>
      <color rgb="FF0000FF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theme="1"/>
      <name val="Calibri"/>
      <charset val="134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b/>
      <sz val="11"/>
      <color theme="3"/>
      <name val="Calibri"/>
      <charset val="134"/>
      <scheme val="minor"/>
    </font>
    <font>
      <b/>
      <sz val="11"/>
      <color rgb="FF3F3F3F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9C0006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rgb="FFFA7D00"/>
      <name val="Calibri"/>
      <charset val="0"/>
      <scheme val="minor"/>
    </font>
    <font>
      <sz val="11"/>
      <color rgb="FF9C6500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0" fontId="9" fillId="4" borderId="0" applyNumberFormat="0" applyBorder="0" applyAlignment="0" applyProtection="0">
      <alignment vertical="center"/>
    </xf>
    <xf numFmtId="177" fontId="11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176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5" fillId="16" borderId="6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19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22" borderId="10" applyNumberFormat="0" applyAlignment="0" applyProtection="0">
      <alignment vertical="center"/>
    </xf>
    <xf numFmtId="0" fontId="22" fillId="23" borderId="11" applyNumberFormat="0" applyAlignment="0" applyProtection="0">
      <alignment vertical="center"/>
    </xf>
    <xf numFmtId="0" fontId="24" fillId="16" borderId="10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</cellStyleXfs>
  <cellXfs count="19">
    <xf numFmtId="0" fontId="0" fillId="0" borderId="0" xfId="0" applyFont="1" applyAlignment="1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shrinkToFit="1"/>
    </xf>
    <xf numFmtId="1" fontId="2" fillId="0" borderId="1" xfId="0" applyNumberFormat="1" applyFont="1" applyBorder="1" applyAlignment="1">
      <alignment horizontal="center" vertical="center" shrinkToFit="1"/>
    </xf>
    <xf numFmtId="0" fontId="2" fillId="0" borderId="1" xfId="0" applyFont="1" applyBorder="1" applyAlignment="1">
      <alignment shrinkToFit="1"/>
    </xf>
    <xf numFmtId="0" fontId="2" fillId="0" borderId="1" xfId="0" applyFont="1" applyBorder="1" applyAlignment="1">
      <alignment wrapText="1"/>
    </xf>
    <xf numFmtId="1" fontId="2" fillId="0" borderId="1" xfId="0" applyNumberFormat="1" applyFont="1" applyBorder="1" applyAlignment="1">
      <alignment shrinkToFit="1"/>
    </xf>
    <xf numFmtId="0" fontId="1" fillId="0" borderId="0" xfId="0" applyFont="1" applyAlignment="1">
      <alignment horizontal="left" wrapText="1"/>
    </xf>
    <xf numFmtId="0" fontId="3" fillId="0" borderId="1" xfId="0" applyFont="1" applyBorder="1" applyAlignment="1">
      <alignment horizontal="center" vertical="top"/>
    </xf>
    <xf numFmtId="0" fontId="3" fillId="0" borderId="2" xfId="0" applyFont="1" applyBorder="1" applyAlignment="1">
      <alignment horizontal="left" vertical="top" wrapText="1"/>
    </xf>
    <xf numFmtId="0" fontId="4" fillId="0" borderId="3" xfId="0" applyFont="1" applyBorder="1"/>
    <xf numFmtId="0" fontId="2" fillId="0" borderId="2" xfId="0" applyFont="1" applyBorder="1" applyAlignment="1">
      <alignment horizontal="center" vertical="center" wrapText="1"/>
    </xf>
    <xf numFmtId="0" fontId="4" fillId="0" borderId="4" xfId="0" applyFont="1" applyBorder="1"/>
    <xf numFmtId="0" fontId="5" fillId="0" borderId="2" xfId="0" applyFont="1" applyBorder="1" applyAlignment="1">
      <alignment shrinkToFit="1"/>
    </xf>
    <xf numFmtId="0" fontId="5" fillId="0" borderId="2" xfId="0" applyFont="1" applyBorder="1" applyAlignment="1">
      <alignment horizontal="center" shrinkToFit="1"/>
    </xf>
    <xf numFmtId="0" fontId="6" fillId="0" borderId="2" xfId="0" applyFont="1" applyBorder="1" applyAlignment="1">
      <alignment horizontal="left" shrinkToFit="1"/>
    </xf>
    <xf numFmtId="2" fontId="2" fillId="0" borderId="1" xfId="0" applyNumberFormat="1" applyFont="1" applyBorder="1" applyAlignment="1">
      <alignment shrinkToFit="1"/>
    </xf>
    <xf numFmtId="9" fontId="2" fillId="0" borderId="1" xfId="0" applyNumberFormat="1" applyFont="1" applyBorder="1" applyAlignment="1">
      <alignment shrinkToFit="1"/>
    </xf>
  </cellXfs>
  <cellStyles count="49">
    <cellStyle name="Обычный" xfId="0" builtinId="0"/>
    <cellStyle name="20% — Акцент3" xfId="1" builtinId="38"/>
    <cellStyle name="Денежный [0]" xfId="2" builtinId="7"/>
    <cellStyle name="40% — Акцент5" xfId="3" builtinId="47"/>
    <cellStyle name="Хороший" xfId="4" builtinId="26"/>
    <cellStyle name="Запятая [0]" xfId="5" builtinId="6"/>
    <cellStyle name="Денежный" xfId="6" builtinId="4"/>
    <cellStyle name="Запятая" xfId="7" builtinId="3"/>
    <cellStyle name="40% — Акцент6" xfId="8" builtinId="51"/>
    <cellStyle name="Процент" xfId="9" builtinId="5"/>
    <cellStyle name="20% — Акцент2" xfId="10" builtinId="34"/>
    <cellStyle name="Итого" xfId="11" builtinId="25"/>
    <cellStyle name="Вывод" xfId="12" builtinId="21"/>
    <cellStyle name="Гиперссылка" xfId="13" builtinId="8"/>
    <cellStyle name="40% — Акцент4" xfId="14" builtinId="43"/>
    <cellStyle name="Открывавшаяся гиперссылка" xfId="15" builtinId="9"/>
    <cellStyle name="Примечание" xfId="16" builtinId="10"/>
    <cellStyle name="Предупреждающий текст" xfId="17" builtinId="11"/>
    <cellStyle name="Заголовок" xfId="18" builtinId="15"/>
    <cellStyle name="Пояснительный текст" xfId="19" builtinId="53"/>
    <cellStyle name="Заголовок 1" xfId="20" builtinId="16"/>
    <cellStyle name="Заголовок 2" xfId="21" builtinId="17"/>
    <cellStyle name="Заголовок 3" xfId="22" builtinId="18"/>
    <cellStyle name="Заголовок 4" xfId="23" builtinId="19"/>
    <cellStyle name="Ввод" xfId="24" builtinId="20"/>
    <cellStyle name="Проверить ячейку" xfId="25" builtinId="23"/>
    <cellStyle name="Вычисление" xfId="26" builtinId="22"/>
    <cellStyle name="Связанная ячейка" xfId="27" builtinId="24"/>
    <cellStyle name="Плохой" xfId="28" builtinId="27"/>
    <cellStyle name="Акцент5" xfId="29" builtinId="45"/>
    <cellStyle name="Нейтральный" xfId="30" builtinId="28"/>
    <cellStyle name="Акцент1" xfId="31" builtinId="29"/>
    <cellStyle name="20% — Акцент1" xfId="32" builtinId="30"/>
    <cellStyle name="40% — Акцент1" xfId="33" builtinId="31"/>
    <cellStyle name="20% — Акцент5" xfId="34" builtinId="46"/>
    <cellStyle name="60% — Акцент1" xfId="35" builtinId="32"/>
    <cellStyle name="Акцент2" xfId="36" builtinId="33"/>
    <cellStyle name="40% — Акцент2" xfId="37" builtinId="35"/>
    <cellStyle name="20% — Акцент6" xfId="38" builtinId="50"/>
    <cellStyle name="60% — Акцент2" xfId="39" builtinId="36"/>
    <cellStyle name="Акцент3" xfId="40" builtinId="37"/>
    <cellStyle name="40% — Акцент3" xfId="41" builtinId="39"/>
    <cellStyle name="60% — Акцент3" xfId="42" builtinId="40"/>
    <cellStyle name="Акцент4" xfId="43" builtinId="41"/>
    <cellStyle name="20% — Акцент4" xfId="44" builtinId="42"/>
    <cellStyle name="60% — Акцент4" xfId="45" builtinId="44"/>
    <cellStyle name="60% — Акцент5" xfId="46" builtinId="48"/>
    <cellStyle name="Акцент6" xfId="47" builtinId="49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00"/>
  <sheetViews>
    <sheetView tabSelected="1" topLeftCell="E29" workbookViewId="0">
      <selection activeCell="M43" sqref="M43"/>
    </sheetView>
  </sheetViews>
  <sheetFormatPr defaultColWidth="12.6333333333333" defaultRowHeight="15" customHeight="1"/>
  <cols>
    <col min="1" max="2" width="14.6333333333333" hidden="1" customWidth="1"/>
    <col min="3" max="4" width="2.38333333333333" hidden="1" customWidth="1"/>
    <col min="5" max="5" width="5.88333333333333" customWidth="1"/>
    <col min="6" max="6" width="66.75" customWidth="1"/>
    <col min="7" max="7" width="9" customWidth="1"/>
    <col min="8" max="10" width="12.75" customWidth="1"/>
    <col min="11" max="26" width="7.63333333333333" customWidth="1"/>
  </cols>
  <sheetData>
    <row r="1" ht="13.5" customHeight="1" spans="8:8">
      <c r="H1" s="8" t="s">
        <v>0</v>
      </c>
    </row>
    <row r="2" ht="13.5" customHeight="1" spans="8:8">
      <c r="H2" s="8" t="s">
        <v>1</v>
      </c>
    </row>
    <row r="3" ht="13.5" customHeight="1" spans="8:8">
      <c r="H3" s="8" t="s">
        <v>2</v>
      </c>
    </row>
    <row r="4" ht="13.5" customHeight="1" spans="8:8">
      <c r="H4" s="8" t="s">
        <v>3</v>
      </c>
    </row>
    <row r="8" ht="14.25" customHeight="1" spans="5:5">
      <c r="E8" s="1" t="s">
        <v>4</v>
      </c>
    </row>
    <row r="9" ht="14.25" customHeight="1" spans="5:5">
      <c r="E9" s="1" t="s">
        <v>5</v>
      </c>
    </row>
    <row r="10" ht="14.25" customHeight="1" spans="5:5">
      <c r="E10" s="1" t="s">
        <v>6</v>
      </c>
    </row>
    <row r="11" ht="14.25" customHeight="1" spans="5:5">
      <c r="E11" s="1" t="s">
        <v>7</v>
      </c>
    </row>
    <row r="12" ht="14.25" customHeight="1" spans="5:5">
      <c r="E12" s="1"/>
    </row>
    <row r="13" ht="14.25" customHeight="1" spans="5:5">
      <c r="E13" s="1" t="s">
        <v>8</v>
      </c>
    </row>
    <row r="15" ht="115.5" customHeight="1" spans="5:10">
      <c r="E15" s="9">
        <v>1</v>
      </c>
      <c r="F15" s="10" t="s">
        <v>9</v>
      </c>
      <c r="G15" s="11"/>
      <c r="H15" s="11"/>
      <c r="I15" s="11"/>
      <c r="J15" s="13"/>
    </row>
    <row r="16" ht="115.5" customHeight="1" spans="5:10">
      <c r="E16" s="9">
        <v>2</v>
      </c>
      <c r="F16" s="10" t="s">
        <v>10</v>
      </c>
      <c r="G16" s="11"/>
      <c r="H16" s="11"/>
      <c r="I16" s="11"/>
      <c r="J16" s="13"/>
    </row>
    <row r="17" ht="33" customHeight="1" spans="5:10">
      <c r="E17" s="9">
        <v>3</v>
      </c>
      <c r="F17" s="10" t="s">
        <v>11</v>
      </c>
      <c r="G17" s="11"/>
      <c r="H17" s="11"/>
      <c r="I17" s="11"/>
      <c r="J17" s="13"/>
    </row>
    <row r="18" ht="49.5" customHeight="1" spans="5:10">
      <c r="E18" s="9">
        <v>4</v>
      </c>
      <c r="F18" s="10" t="s">
        <v>12</v>
      </c>
      <c r="G18" s="11"/>
      <c r="H18" s="11"/>
      <c r="I18" s="11"/>
      <c r="J18" s="13"/>
    </row>
    <row r="19" ht="33" customHeight="1" spans="5:10">
      <c r="E19" s="9">
        <v>5</v>
      </c>
      <c r="F19" s="10" t="s">
        <v>13</v>
      </c>
      <c r="G19" s="11"/>
      <c r="H19" s="11"/>
      <c r="I19" s="11"/>
      <c r="J19" s="13"/>
    </row>
    <row r="20" ht="33" customHeight="1" spans="5:10">
      <c r="E20" s="9">
        <v>6</v>
      </c>
      <c r="F20" s="10" t="s">
        <v>14</v>
      </c>
      <c r="G20" s="11"/>
      <c r="H20" s="11"/>
      <c r="I20" s="11"/>
      <c r="J20" s="13"/>
    </row>
    <row r="21" ht="16.5" customHeight="1" spans="5:10">
      <c r="E21" s="9">
        <v>7</v>
      </c>
      <c r="F21" s="10" t="s">
        <v>15</v>
      </c>
      <c r="G21" s="11"/>
      <c r="H21" s="11"/>
      <c r="I21" s="11"/>
      <c r="J21" s="13"/>
    </row>
    <row r="22" ht="33" customHeight="1" spans="5:10">
      <c r="E22" s="9">
        <v>8</v>
      </c>
      <c r="F22" s="10" t="s">
        <v>16</v>
      </c>
      <c r="G22" s="11"/>
      <c r="H22" s="11"/>
      <c r="I22" s="11"/>
      <c r="J22" s="13"/>
    </row>
    <row r="23" ht="33" customHeight="1" spans="5:10">
      <c r="E23" s="9">
        <v>9</v>
      </c>
      <c r="F23" s="10" t="s">
        <v>17</v>
      </c>
      <c r="G23" s="11"/>
      <c r="H23" s="11"/>
      <c r="I23" s="11"/>
      <c r="J23" s="13"/>
    </row>
    <row r="24" ht="49.5" customHeight="1" spans="5:10">
      <c r="E24" s="9">
        <v>10</v>
      </c>
      <c r="F24" s="10" t="s">
        <v>18</v>
      </c>
      <c r="G24" s="11"/>
      <c r="H24" s="11"/>
      <c r="I24" s="11"/>
      <c r="J24" s="13"/>
    </row>
    <row r="25" ht="165" customHeight="1" spans="5:10">
      <c r="E25" s="9">
        <v>11</v>
      </c>
      <c r="F25" s="10" t="s">
        <v>19</v>
      </c>
      <c r="G25" s="11"/>
      <c r="H25" s="11"/>
      <c r="I25" s="11"/>
      <c r="J25" s="13"/>
    </row>
    <row r="26" ht="15.75" customHeight="1"/>
    <row r="27" ht="15.75" customHeight="1" spans="5:5">
      <c r="E27" s="1" t="s">
        <v>20</v>
      </c>
    </row>
    <row r="28" ht="15.75" customHeight="1"/>
    <row r="29" ht="15.75" customHeight="1" spans="1:10">
      <c r="A29" s="12" t="s">
        <v>21</v>
      </c>
      <c r="B29" s="11"/>
      <c r="C29" s="11"/>
      <c r="D29" s="13"/>
      <c r="E29" s="2" t="s">
        <v>22</v>
      </c>
      <c r="F29" s="2" t="s">
        <v>23</v>
      </c>
      <c r="G29" s="2" t="s">
        <v>24</v>
      </c>
      <c r="H29" s="2" t="s">
        <v>25</v>
      </c>
      <c r="I29" s="2" t="s">
        <v>26</v>
      </c>
      <c r="J29" s="2" t="s">
        <v>27</v>
      </c>
    </row>
    <row r="30" ht="15.75" customHeight="1" spans="1:10">
      <c r="A30" s="2">
        <v>-3</v>
      </c>
      <c r="B30" s="2">
        <v>-2</v>
      </c>
      <c r="C30" s="2">
        <v>-1</v>
      </c>
      <c r="D30" s="2">
        <v>0</v>
      </c>
      <c r="E30" s="2">
        <v>1</v>
      </c>
      <c r="F30" s="2">
        <v>2</v>
      </c>
      <c r="G30" s="2">
        <v>3</v>
      </c>
      <c r="H30" s="2">
        <v>4</v>
      </c>
      <c r="I30" s="2">
        <v>5</v>
      </c>
      <c r="J30" s="2">
        <v>6</v>
      </c>
    </row>
    <row r="31" ht="15.75" customHeight="1" spans="1:10">
      <c r="A31" s="5" t="s">
        <v>28</v>
      </c>
      <c r="B31" s="5"/>
      <c r="C31" s="5"/>
      <c r="D31" s="5"/>
      <c r="E31" s="14" t="s">
        <v>29</v>
      </c>
      <c r="F31" s="11"/>
      <c r="G31" s="11"/>
      <c r="H31" s="11"/>
      <c r="I31" s="11"/>
      <c r="J31" s="13"/>
    </row>
    <row r="32" ht="15.75" customHeight="1" spans="1:10">
      <c r="A32" s="5" t="s">
        <v>28</v>
      </c>
      <c r="B32" s="5" t="s">
        <v>30</v>
      </c>
      <c r="C32" s="5" t="s">
        <v>31</v>
      </c>
      <c r="D32" s="5"/>
      <c r="E32" s="5" t="s">
        <v>32</v>
      </c>
      <c r="F32" s="15" t="s">
        <v>33</v>
      </c>
      <c r="G32" s="11"/>
      <c r="H32" s="11"/>
      <c r="I32" s="11"/>
      <c r="J32" s="13"/>
    </row>
    <row r="33" ht="15.75" customHeight="1" spans="1:10">
      <c r="A33" s="5" t="s">
        <v>28</v>
      </c>
      <c r="B33" s="5" t="s">
        <v>30</v>
      </c>
      <c r="C33" s="5" t="s">
        <v>31</v>
      </c>
      <c r="D33" s="5"/>
      <c r="E33" s="5"/>
      <c r="F33" s="16" t="s">
        <v>34</v>
      </c>
      <c r="G33" s="11"/>
      <c r="H33" s="11"/>
      <c r="I33" s="11"/>
      <c r="J33" s="13"/>
    </row>
    <row r="34" ht="15.75" customHeight="1" spans="1:10">
      <c r="A34" s="5" t="s">
        <v>28</v>
      </c>
      <c r="B34" s="5" t="s">
        <v>30</v>
      </c>
      <c r="C34" s="5" t="s">
        <v>31</v>
      </c>
      <c r="D34" s="5" t="s">
        <v>35</v>
      </c>
      <c r="E34" s="5" t="s">
        <v>36</v>
      </c>
      <c r="F34" s="5" t="s">
        <v>37</v>
      </c>
      <c r="G34" s="5" t="s">
        <v>38</v>
      </c>
      <c r="H34" s="17">
        <v>18</v>
      </c>
      <c r="I34" s="5">
        <v>17.9</v>
      </c>
      <c r="J34" s="18">
        <f>IF(I34=0,0,ROUNDUP(I34/H34,2))</f>
        <v>1</v>
      </c>
    </row>
    <row r="35" ht="15.75" customHeight="1" spans="1:10">
      <c r="A35" s="5" t="s">
        <v>28</v>
      </c>
      <c r="B35" s="5" t="s">
        <v>30</v>
      </c>
      <c r="C35" s="5" t="s">
        <v>31</v>
      </c>
      <c r="D35" s="5"/>
      <c r="E35" s="5"/>
      <c r="F35" s="16" t="s">
        <v>39</v>
      </c>
      <c r="G35" s="11"/>
      <c r="H35" s="11"/>
      <c r="I35" s="11"/>
      <c r="J35" s="13"/>
    </row>
    <row r="36" ht="15.75" customHeight="1" spans="1:10">
      <c r="A36" s="5" t="s">
        <v>28</v>
      </c>
      <c r="B36" s="5" t="s">
        <v>30</v>
      </c>
      <c r="C36" s="5" t="s">
        <v>31</v>
      </c>
      <c r="D36" s="5" t="s">
        <v>40</v>
      </c>
      <c r="E36" s="5" t="s">
        <v>41</v>
      </c>
      <c r="F36" s="5" t="s">
        <v>42</v>
      </c>
      <c r="G36" s="5" t="s">
        <v>43</v>
      </c>
      <c r="H36" s="17">
        <v>98.7</v>
      </c>
      <c r="I36" s="17">
        <v>100</v>
      </c>
      <c r="J36" s="18">
        <f>IF(I36&gt;=H36,1,(H36-ROUNDUP((H36-I36)/25,0)*25)/H36)</f>
        <v>1</v>
      </c>
    </row>
    <row r="37" ht="15.75" customHeight="1" spans="1:10">
      <c r="A37" s="5" t="s">
        <v>28</v>
      </c>
      <c r="B37" s="5" t="s">
        <v>30</v>
      </c>
      <c r="C37" s="5" t="s">
        <v>31</v>
      </c>
      <c r="D37" s="5" t="s">
        <v>40</v>
      </c>
      <c r="E37" s="5" t="s">
        <v>44</v>
      </c>
      <c r="F37" s="5" t="s">
        <v>45</v>
      </c>
      <c r="G37" s="5" t="s">
        <v>43</v>
      </c>
      <c r="H37" s="17">
        <v>80</v>
      </c>
      <c r="I37" s="17">
        <v>99</v>
      </c>
      <c r="J37" s="18">
        <f>IF(I37&gt;=H37,1,(H37-ROUNDUP((H37-I37)/15,0)*15)/H37)</f>
        <v>1</v>
      </c>
    </row>
    <row r="38" ht="15.75" customHeight="1" spans="1:10">
      <c r="A38" s="5" t="s">
        <v>28</v>
      </c>
      <c r="B38" s="5" t="s">
        <v>30</v>
      </c>
      <c r="C38" s="5" t="s">
        <v>31</v>
      </c>
      <c r="D38" s="5" t="s">
        <v>40</v>
      </c>
      <c r="E38" s="5" t="s">
        <v>46</v>
      </c>
      <c r="F38" s="5" t="s">
        <v>47</v>
      </c>
      <c r="G38" s="5" t="s">
        <v>43</v>
      </c>
      <c r="H38" s="17">
        <v>100</v>
      </c>
      <c r="I38" s="17">
        <v>1</v>
      </c>
      <c r="J38" s="18">
        <f>IF(I38&gt;=H38,1,(H38-ROUNDUP((H38-I38)/20,0)*20)/H38)</f>
        <v>0</v>
      </c>
    </row>
    <row r="39" ht="15.75" customHeight="1" spans="1:10">
      <c r="A39" s="5" t="s">
        <v>28</v>
      </c>
      <c r="B39" s="5" t="s">
        <v>30</v>
      </c>
      <c r="C39" s="5" t="s">
        <v>31</v>
      </c>
      <c r="D39" s="5" t="s">
        <v>40</v>
      </c>
      <c r="E39" s="5" t="s">
        <v>48</v>
      </c>
      <c r="F39" s="5" t="s">
        <v>49</v>
      </c>
      <c r="G39" s="5" t="s">
        <v>43</v>
      </c>
      <c r="H39" s="17">
        <v>80</v>
      </c>
      <c r="I39" s="17">
        <v>85</v>
      </c>
      <c r="J39" s="18">
        <f>IF(I39&gt;=H39,1,(H39-ROUNDUP((H39-I39)/25,0)*25)/H39)</f>
        <v>1</v>
      </c>
    </row>
    <row r="40" ht="15.75" customHeight="1" spans="1:10">
      <c r="A40" s="5" t="s">
        <v>28</v>
      </c>
      <c r="B40" s="5" t="s">
        <v>30</v>
      </c>
      <c r="C40" s="5" t="s">
        <v>31</v>
      </c>
      <c r="D40" s="5" t="s">
        <v>40</v>
      </c>
      <c r="E40" s="5" t="s">
        <v>50</v>
      </c>
      <c r="F40" s="5" t="s">
        <v>51</v>
      </c>
      <c r="G40" s="5" t="s">
        <v>43</v>
      </c>
      <c r="H40" s="17">
        <v>80</v>
      </c>
      <c r="I40" s="17">
        <v>80</v>
      </c>
      <c r="J40" s="18">
        <f>IF(I40&gt;=H40,1,(H40-ROUNDUP((H40-I40)/10,0)*10)/H40)</f>
        <v>1</v>
      </c>
    </row>
    <row r="41" ht="15.75" customHeight="1" spans="1:10">
      <c r="A41" s="5" t="s">
        <v>28</v>
      </c>
      <c r="B41" s="5" t="s">
        <v>30</v>
      </c>
      <c r="C41" s="5" t="s">
        <v>31</v>
      </c>
      <c r="D41" s="5" t="s">
        <v>40</v>
      </c>
      <c r="E41" s="5" t="s">
        <v>52</v>
      </c>
      <c r="F41" s="5" t="s">
        <v>53</v>
      </c>
      <c r="G41" s="5" t="s">
        <v>43</v>
      </c>
      <c r="H41" s="17">
        <v>20</v>
      </c>
      <c r="I41" s="17">
        <v>40</v>
      </c>
      <c r="J41" s="18">
        <f>IF(I41&gt;=H41,1,(H41-ROUNDUP((H41-I41)/20,0)*20)/H41)</f>
        <v>1</v>
      </c>
    </row>
    <row r="42" ht="15.75" customHeight="1" spans="1:10">
      <c r="A42" s="5" t="s">
        <v>28</v>
      </c>
      <c r="B42" s="5" t="s">
        <v>54</v>
      </c>
      <c r="C42" s="5" t="s">
        <v>31</v>
      </c>
      <c r="D42" s="5"/>
      <c r="E42" s="5" t="s">
        <v>55</v>
      </c>
      <c r="F42" s="15" t="s">
        <v>56</v>
      </c>
      <c r="G42" s="11"/>
      <c r="H42" s="11"/>
      <c r="I42" s="11"/>
      <c r="J42" s="13"/>
    </row>
    <row r="43" ht="15.75" customHeight="1" spans="1:10">
      <c r="A43" s="5" t="s">
        <v>28</v>
      </c>
      <c r="B43" s="5" t="s">
        <v>54</v>
      </c>
      <c r="C43" s="5" t="s">
        <v>31</v>
      </c>
      <c r="D43" s="5"/>
      <c r="E43" s="5"/>
      <c r="F43" s="16" t="s">
        <v>34</v>
      </c>
      <c r="G43" s="11"/>
      <c r="H43" s="11"/>
      <c r="I43" s="11"/>
      <c r="J43" s="13"/>
    </row>
    <row r="44" ht="15.75" customHeight="1" spans="1:10">
      <c r="A44" s="5" t="s">
        <v>28</v>
      </c>
      <c r="B44" s="5" t="s">
        <v>54</v>
      </c>
      <c r="C44" s="5" t="s">
        <v>31</v>
      </c>
      <c r="D44" s="5" t="s">
        <v>35</v>
      </c>
      <c r="E44" s="5" t="s">
        <v>57</v>
      </c>
      <c r="F44" s="5" t="s">
        <v>37</v>
      </c>
      <c r="G44" s="5" t="s">
        <v>38</v>
      </c>
      <c r="H44" s="17">
        <v>115</v>
      </c>
      <c r="I44" s="17">
        <v>116</v>
      </c>
      <c r="J44" s="18">
        <f>IF(I44=0,0,ROUNDUP(I44/H44,2))</f>
        <v>1.01</v>
      </c>
    </row>
    <row r="45" ht="15.75" customHeight="1" spans="1:10">
      <c r="A45" s="5" t="s">
        <v>28</v>
      </c>
      <c r="B45" s="5" t="s">
        <v>54</v>
      </c>
      <c r="C45" s="5" t="s">
        <v>31</v>
      </c>
      <c r="D45" s="5"/>
      <c r="E45" s="5"/>
      <c r="F45" s="16" t="s">
        <v>39</v>
      </c>
      <c r="G45" s="11"/>
      <c r="H45" s="11"/>
      <c r="I45" s="11"/>
      <c r="J45" s="13"/>
    </row>
    <row r="46" ht="15.75" customHeight="1" spans="1:10">
      <c r="A46" s="5" t="s">
        <v>28</v>
      </c>
      <c r="B46" s="5" t="s">
        <v>54</v>
      </c>
      <c r="C46" s="5" t="s">
        <v>31</v>
      </c>
      <c r="D46" s="5" t="s">
        <v>40</v>
      </c>
      <c r="E46" s="5" t="s">
        <v>58</v>
      </c>
      <c r="F46" s="5" t="s">
        <v>42</v>
      </c>
      <c r="G46" s="5" t="s">
        <v>43</v>
      </c>
      <c r="H46" s="17">
        <v>98.7</v>
      </c>
      <c r="I46" s="17">
        <v>100</v>
      </c>
      <c r="J46" s="18">
        <f>IF(I46&gt;=H46,1,(H46-ROUNDUP((H46-I46)/25,0)*25)/H46)</f>
        <v>1</v>
      </c>
    </row>
    <row r="47" ht="15.75" customHeight="1" spans="1:10">
      <c r="A47" s="5" t="s">
        <v>28</v>
      </c>
      <c r="B47" s="5" t="s">
        <v>54</v>
      </c>
      <c r="C47" s="5" t="s">
        <v>31</v>
      </c>
      <c r="D47" s="5" t="s">
        <v>40</v>
      </c>
      <c r="E47" s="5" t="s">
        <v>59</v>
      </c>
      <c r="F47" s="5" t="s">
        <v>45</v>
      </c>
      <c r="G47" s="5" t="s">
        <v>43</v>
      </c>
      <c r="H47" s="17">
        <v>80</v>
      </c>
      <c r="I47" s="17">
        <v>99</v>
      </c>
      <c r="J47" s="18">
        <f>IF(I47&gt;=H47,1,(H47-ROUNDUP((H47-I47)/15,0)*15)/H47)</f>
        <v>1</v>
      </c>
    </row>
    <row r="48" ht="15.75" customHeight="1" spans="1:10">
      <c r="A48" s="5" t="s">
        <v>28</v>
      </c>
      <c r="B48" s="5" t="s">
        <v>54</v>
      </c>
      <c r="C48" s="5" t="s">
        <v>31</v>
      </c>
      <c r="D48" s="5" t="s">
        <v>40</v>
      </c>
      <c r="E48" s="5" t="s">
        <v>60</v>
      </c>
      <c r="F48" s="5" t="s">
        <v>47</v>
      </c>
      <c r="G48" s="5" t="s">
        <v>43</v>
      </c>
      <c r="H48" s="17">
        <v>100</v>
      </c>
      <c r="I48" s="17">
        <v>100</v>
      </c>
      <c r="J48" s="18">
        <f>IF(I48&gt;=H48,1,(H48-ROUNDUP((H48-I48)/20,0)*20)/H48)</f>
        <v>1</v>
      </c>
    </row>
    <row r="49" ht="15.75" customHeight="1" spans="1:10">
      <c r="A49" s="5" t="s">
        <v>28</v>
      </c>
      <c r="B49" s="5" t="s">
        <v>54</v>
      </c>
      <c r="C49" s="5" t="s">
        <v>31</v>
      </c>
      <c r="D49" s="5" t="s">
        <v>40</v>
      </c>
      <c r="E49" s="5" t="s">
        <v>61</v>
      </c>
      <c r="F49" s="5" t="s">
        <v>49</v>
      </c>
      <c r="G49" s="5" t="s">
        <v>43</v>
      </c>
      <c r="H49" s="17">
        <v>80</v>
      </c>
      <c r="I49" s="17">
        <v>68</v>
      </c>
      <c r="J49" s="18">
        <f>IF(I49&gt;=H49,1,(H49-ROUNDUP((H49-I49)/25,0)*25)/H49)</f>
        <v>0.6875</v>
      </c>
    </row>
    <row r="50" ht="15.75" customHeight="1" spans="1:10">
      <c r="A50" s="5" t="s">
        <v>28</v>
      </c>
      <c r="B50" s="5" t="s">
        <v>54</v>
      </c>
      <c r="C50" s="5" t="s">
        <v>31</v>
      </c>
      <c r="D50" s="5" t="s">
        <v>40</v>
      </c>
      <c r="E50" s="5" t="s">
        <v>62</v>
      </c>
      <c r="F50" s="5" t="s">
        <v>51</v>
      </c>
      <c r="G50" s="5" t="s">
        <v>43</v>
      </c>
      <c r="H50" s="17">
        <v>80</v>
      </c>
      <c r="I50" s="17">
        <v>80</v>
      </c>
      <c r="J50" s="18">
        <f>IF(I50&gt;=H50,1,(H50-ROUNDUP((H50-I50)/10,0)*10)/H50)</f>
        <v>1</v>
      </c>
    </row>
    <row r="51" ht="15.75" customHeight="1" spans="1:10">
      <c r="A51" s="5" t="s">
        <v>28</v>
      </c>
      <c r="B51" s="5" t="s">
        <v>54</v>
      </c>
      <c r="C51" s="5" t="s">
        <v>31</v>
      </c>
      <c r="D51" s="5" t="s">
        <v>40</v>
      </c>
      <c r="E51" s="5" t="s">
        <v>63</v>
      </c>
      <c r="F51" s="5" t="s">
        <v>53</v>
      </c>
      <c r="G51" s="5" t="s">
        <v>43</v>
      </c>
      <c r="H51" s="17">
        <v>20</v>
      </c>
      <c r="I51" s="17">
        <v>40</v>
      </c>
      <c r="J51" s="18">
        <f>IF(I51&gt;=H51,1,(H51-ROUNDUP((H51-I51)/20,0)*20)/H51)</f>
        <v>1</v>
      </c>
    </row>
    <row r="52" ht="15.75" customHeight="1" spans="1:10">
      <c r="A52" s="5" t="s">
        <v>28</v>
      </c>
      <c r="B52" s="5"/>
      <c r="C52" s="5"/>
      <c r="D52" s="5"/>
      <c r="E52" s="14" t="s">
        <v>64</v>
      </c>
      <c r="F52" s="11"/>
      <c r="G52" s="11"/>
      <c r="H52" s="11"/>
      <c r="I52" s="11"/>
      <c r="J52" s="13"/>
    </row>
    <row r="53" ht="15.75" customHeight="1" spans="1:10">
      <c r="A53" s="5" t="s">
        <v>28</v>
      </c>
      <c r="B53" s="5" t="s">
        <v>65</v>
      </c>
      <c r="C53" s="5" t="s">
        <v>66</v>
      </c>
      <c r="D53" s="5"/>
      <c r="E53" s="5" t="s">
        <v>67</v>
      </c>
      <c r="F53" s="15" t="s">
        <v>65</v>
      </c>
      <c r="G53" s="11"/>
      <c r="H53" s="11"/>
      <c r="I53" s="11"/>
      <c r="J53" s="13"/>
    </row>
    <row r="54" ht="15.75" customHeight="1" spans="1:10">
      <c r="A54" s="5" t="s">
        <v>28</v>
      </c>
      <c r="B54" s="5" t="s">
        <v>65</v>
      </c>
      <c r="C54" s="5" t="s">
        <v>66</v>
      </c>
      <c r="D54" s="5" t="s">
        <v>68</v>
      </c>
      <c r="E54" s="5" t="s">
        <v>69</v>
      </c>
      <c r="F54" s="5" t="s">
        <v>70</v>
      </c>
      <c r="G54" s="5" t="s">
        <v>71</v>
      </c>
      <c r="H54" s="17">
        <v>435</v>
      </c>
      <c r="I54" s="17">
        <v>435</v>
      </c>
      <c r="J54" s="18">
        <f t="shared" ref="J54:J56" si="0">IF(I54=0,0,ROUNDUP(I54/H54,2))</f>
        <v>1</v>
      </c>
    </row>
    <row r="55" ht="15.75" customHeight="1" spans="1:10">
      <c r="A55" s="5" t="s">
        <v>28</v>
      </c>
      <c r="B55" s="5" t="s">
        <v>65</v>
      </c>
      <c r="C55" s="5" t="s">
        <v>66</v>
      </c>
      <c r="D55" s="5" t="s">
        <v>68</v>
      </c>
      <c r="E55" s="5" t="s">
        <v>72</v>
      </c>
      <c r="F55" s="5" t="s">
        <v>73</v>
      </c>
      <c r="G55" s="5" t="s">
        <v>74</v>
      </c>
      <c r="H55" s="17">
        <v>3</v>
      </c>
      <c r="I55" s="17">
        <v>3</v>
      </c>
      <c r="J55" s="18">
        <f t="shared" si="0"/>
        <v>1</v>
      </c>
    </row>
    <row r="56" ht="15.75" customHeight="1" spans="1:10">
      <c r="A56" s="5" t="s">
        <v>28</v>
      </c>
      <c r="B56" s="5" t="s">
        <v>65</v>
      </c>
      <c r="C56" s="5" t="s">
        <v>66</v>
      </c>
      <c r="D56" s="5" t="s">
        <v>68</v>
      </c>
      <c r="E56" s="5" t="s">
        <v>75</v>
      </c>
      <c r="F56" s="5" t="s">
        <v>76</v>
      </c>
      <c r="G56" s="5" t="s">
        <v>77</v>
      </c>
      <c r="H56" s="17">
        <v>46</v>
      </c>
      <c r="I56" s="17">
        <v>46</v>
      </c>
      <c r="J56" s="18">
        <f t="shared" si="0"/>
        <v>1</v>
      </c>
    </row>
    <row r="57" ht="15.75" customHeight="1" spans="1:10">
      <c r="A57" s="5" t="s">
        <v>28</v>
      </c>
      <c r="B57" s="5" t="s">
        <v>78</v>
      </c>
      <c r="C57" s="5" t="s">
        <v>66</v>
      </c>
      <c r="D57" s="5"/>
      <c r="E57" s="5" t="s">
        <v>79</v>
      </c>
      <c r="F57" s="15" t="s">
        <v>78</v>
      </c>
      <c r="G57" s="11"/>
      <c r="H57" s="11"/>
      <c r="I57" s="11"/>
      <c r="J57" s="13"/>
    </row>
    <row r="58" ht="15.75" customHeight="1" spans="1:10">
      <c r="A58" s="5" t="s">
        <v>28</v>
      </c>
      <c r="B58" s="5" t="s">
        <v>78</v>
      </c>
      <c r="C58" s="5" t="s">
        <v>66</v>
      </c>
      <c r="D58" s="5" t="s">
        <v>68</v>
      </c>
      <c r="E58" s="5" t="s">
        <v>80</v>
      </c>
      <c r="F58" s="5" t="s">
        <v>81</v>
      </c>
      <c r="G58" s="5" t="s">
        <v>82</v>
      </c>
      <c r="H58" s="17">
        <v>2</v>
      </c>
      <c r="I58" s="17">
        <v>2</v>
      </c>
      <c r="J58" s="18">
        <f>IF(I58=0,0,ROUNDUP(I58/H58,2))</f>
        <v>1</v>
      </c>
    </row>
    <row r="59" ht="15.75" customHeight="1" spans="1:10">
      <c r="A59" s="5" t="s">
        <v>28</v>
      </c>
      <c r="B59" s="5" t="s">
        <v>83</v>
      </c>
      <c r="C59" s="5" t="s">
        <v>66</v>
      </c>
      <c r="D59" s="5"/>
      <c r="E59" s="5" t="s">
        <v>84</v>
      </c>
      <c r="F59" s="15" t="s">
        <v>83</v>
      </c>
      <c r="G59" s="11"/>
      <c r="H59" s="11"/>
      <c r="I59" s="11"/>
      <c r="J59" s="13"/>
    </row>
    <row r="60" ht="15.75" customHeight="1" spans="1:10">
      <c r="A60" s="5" t="s">
        <v>28</v>
      </c>
      <c r="B60" s="5" t="s">
        <v>83</v>
      </c>
      <c r="C60" s="5" t="s">
        <v>66</v>
      </c>
      <c r="D60" s="5" t="s">
        <v>68</v>
      </c>
      <c r="E60" s="5" t="s">
        <v>85</v>
      </c>
      <c r="F60" s="5" t="s">
        <v>73</v>
      </c>
      <c r="G60" s="5" t="s">
        <v>74</v>
      </c>
      <c r="H60" s="17">
        <v>12</v>
      </c>
      <c r="I60" s="17">
        <v>12</v>
      </c>
      <c r="J60" s="18">
        <f>IF(I60=0,0,ROUNDUP(I60/H60,2))</f>
        <v>1</v>
      </c>
    </row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4">
    <mergeCell ref="H1:J1"/>
    <mergeCell ref="H2:J2"/>
    <mergeCell ref="H3:J3"/>
    <mergeCell ref="H4:J4"/>
    <mergeCell ref="E8:J8"/>
    <mergeCell ref="E9:J9"/>
    <mergeCell ref="E10:J10"/>
    <mergeCell ref="E11:J11"/>
    <mergeCell ref="E12:J12"/>
    <mergeCell ref="E13:J13"/>
    <mergeCell ref="F15:J15"/>
    <mergeCell ref="F16:J16"/>
    <mergeCell ref="F17:J17"/>
    <mergeCell ref="F18:J18"/>
    <mergeCell ref="F19:J19"/>
    <mergeCell ref="F20:J20"/>
    <mergeCell ref="F21:J21"/>
    <mergeCell ref="F22:J22"/>
    <mergeCell ref="F23:J23"/>
    <mergeCell ref="F24:J24"/>
    <mergeCell ref="F25:J25"/>
    <mergeCell ref="E27:J27"/>
    <mergeCell ref="A29:D29"/>
    <mergeCell ref="E31:J31"/>
    <mergeCell ref="F32:J32"/>
    <mergeCell ref="F33:J33"/>
    <mergeCell ref="F35:J35"/>
    <mergeCell ref="F42:J42"/>
    <mergeCell ref="F43:J43"/>
    <mergeCell ref="F45:J45"/>
    <mergeCell ref="E52:J52"/>
    <mergeCell ref="F53:J53"/>
    <mergeCell ref="F57:J57"/>
    <mergeCell ref="F59:J59"/>
  </mergeCells>
  <dataValidations count="1">
    <dataValidation type="decimal" operator="greaterThanOrEqual" allowBlank="1" showInputMessage="1" showErrorMessage="1" prompt="Ошибка заполнения - Может быть введено только действительное число больше или равное нулю." sqref="H34:I34;H44:I44;H58:I58;H60:I60;H36:I41;H46:I51;H54:I56">
      <formula1>0</formula1>
    </dataValidation>
  </dataValidations>
  <pageMargins left="0.196850393700787" right="0.196850393700787" top="0.78740157480315" bottom="0.393700787401575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00"/>
  <sheetViews>
    <sheetView workbookViewId="0">
      <selection activeCell="A1" sqref="A1"/>
    </sheetView>
  </sheetViews>
  <sheetFormatPr defaultColWidth="12.6333333333333" defaultRowHeight="15" customHeight="1" outlineLevelCol="7"/>
  <cols>
    <col min="1" max="2" width="18.1333333333333" hidden="1" customWidth="1"/>
    <col min="3" max="3" width="5" customWidth="1"/>
    <col min="4" max="4" width="62.3833333333333" customWidth="1"/>
    <col min="5" max="7" width="18.1333333333333" customWidth="1"/>
    <col min="8" max="8" width="9.38333333333333" customWidth="1"/>
    <col min="9" max="26" width="7.63333333333333" customWidth="1"/>
  </cols>
  <sheetData>
    <row r="1" ht="14.25" customHeight="1" spans="3:3">
      <c r="C1" s="1" t="s">
        <v>86</v>
      </c>
    </row>
    <row r="2" ht="14.25" customHeight="1" spans="3:3">
      <c r="C2" s="1" t="s">
        <v>87</v>
      </c>
    </row>
    <row r="4" ht="75" spans="1:8">
      <c r="A4" s="2" t="s">
        <v>88</v>
      </c>
      <c r="B4" s="2" t="s">
        <v>89</v>
      </c>
      <c r="C4" s="2" t="s">
        <v>22</v>
      </c>
      <c r="D4" s="2" t="s">
        <v>90</v>
      </c>
      <c r="E4" s="2" t="s">
        <v>91</v>
      </c>
      <c r="F4" s="2" t="s">
        <v>92</v>
      </c>
      <c r="G4" s="2" t="s">
        <v>93</v>
      </c>
      <c r="H4" s="2" t="s">
        <v>94</v>
      </c>
    </row>
    <row r="5" spans="1:8">
      <c r="A5" s="3">
        <v>-1</v>
      </c>
      <c r="B5" s="3">
        <v>0</v>
      </c>
      <c r="C5" s="3">
        <v>1</v>
      </c>
      <c r="D5" s="2">
        <v>2</v>
      </c>
      <c r="E5" s="4">
        <v>3</v>
      </c>
      <c r="F5" s="4">
        <v>4</v>
      </c>
      <c r="G5" s="4">
        <v>5</v>
      </c>
      <c r="H5" s="3">
        <v>6</v>
      </c>
    </row>
    <row r="6" spans="1:8">
      <c r="A6" s="5"/>
      <c r="B6" s="5"/>
      <c r="C6" s="5"/>
      <c r="D6" s="6"/>
      <c r="E6" s="7"/>
      <c r="F6" s="7"/>
      <c r="G6" s="7"/>
      <c r="H6" s="5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A5:H5">
    <extLst/>
  </autoFilter>
  <mergeCells count="2">
    <mergeCell ref="C1:G1"/>
    <mergeCell ref="C2:G2"/>
  </mergeCells>
  <dataValidations count="1">
    <dataValidation type="decimal" operator="greaterThanOrEqual" allowBlank="1" showInputMessage="1" showErrorMessage="1" prompt="Ошибка заполнения - Может быть введено только целое число больше или равное нулю." sqref="E5:G6">
      <formula1>0</formula1>
    </dataValidation>
  </dataValidations>
  <pageMargins left="0.196850393700787" right="0.196850393700787" top="0.78740157480315" bottom="0.393700787401575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Гос задание</vt:lpstr>
      <vt:lpstr>Соц услуги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soco_00</dc:creator>
  <cp:lastModifiedBy>Юлия</cp:lastModifiedBy>
  <dcterms:created xsi:type="dcterms:W3CDTF">2021-12-01T17:09:00Z</dcterms:created>
  <dcterms:modified xsi:type="dcterms:W3CDTF">2021-12-23T03:37:03Z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1049-11.2.0.10132</vt:lpwstr>
  </property>
</Properties>
</file>